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1\Public\Sekcja Ekonomiczna\PRZETARGI 2022\2 Przebudowa dróg 2 zad._ RFRD\zał.2 kosztorysy ofertowe\Zad.2\"/>
    </mc:Choice>
  </mc:AlternateContent>
  <bookViews>
    <workbookView xWindow="0" yWindow="0" windowWidth="13245" windowHeight="11100"/>
  </bookViews>
  <sheets>
    <sheet name="Kosztorys uproszczony" sheetId="1" r:id="rId1"/>
  </sheets>
  <definedNames>
    <definedName name="_xlnm.Print_Titles" localSheetId="0">'Kosztorys uproszczony'!$2:$8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3" i="1" l="1"/>
  <c r="J222" i="1"/>
  <c r="J219" i="1"/>
  <c r="J211" i="1"/>
  <c r="J212" i="1"/>
  <c r="J213" i="1"/>
  <c r="J214" i="1"/>
  <c r="J215" i="1"/>
  <c r="J216" i="1"/>
  <c r="J217" i="1"/>
  <c r="J218" i="1"/>
  <c r="J210" i="1"/>
  <c r="J207" i="1"/>
  <c r="J206" i="1"/>
  <c r="J194" i="1"/>
  <c r="J195" i="1"/>
  <c r="J196" i="1"/>
  <c r="J197" i="1"/>
  <c r="J198" i="1"/>
  <c r="J199" i="1"/>
  <c r="J200" i="1"/>
  <c r="J201" i="1"/>
  <c r="J202" i="1"/>
  <c r="J203" i="1"/>
  <c r="J193" i="1"/>
  <c r="J180" i="1"/>
  <c r="J181" i="1"/>
  <c r="J182" i="1"/>
  <c r="J183" i="1"/>
  <c r="J184" i="1"/>
  <c r="J185" i="1"/>
  <c r="J186" i="1"/>
  <c r="J187" i="1"/>
  <c r="J188" i="1"/>
  <c r="J189" i="1"/>
  <c r="J190" i="1"/>
  <c r="J179" i="1"/>
  <c r="J173" i="1"/>
  <c r="J174" i="1"/>
  <c r="J175" i="1"/>
  <c r="J176" i="1"/>
  <c r="J172" i="1"/>
  <c r="J158" i="1"/>
  <c r="J159" i="1"/>
  <c r="J160" i="1"/>
  <c r="J161" i="1"/>
  <c r="J162" i="1"/>
  <c r="J163" i="1"/>
  <c r="J164" i="1"/>
  <c r="J165" i="1"/>
  <c r="J166" i="1"/>
  <c r="J167" i="1"/>
  <c r="J168" i="1"/>
  <c r="J157" i="1"/>
  <c r="J153" i="1"/>
  <c r="J154" i="1"/>
  <c r="J152" i="1"/>
  <c r="J143" i="1"/>
  <c r="J144" i="1"/>
  <c r="J145" i="1"/>
  <c r="J146" i="1"/>
  <c r="J147" i="1"/>
  <c r="J148" i="1"/>
  <c r="J149" i="1"/>
  <c r="J142" i="1"/>
  <c r="J138" i="1"/>
  <c r="J139" i="1"/>
  <c r="J137" i="1"/>
  <c r="J130" i="1"/>
  <c r="J131" i="1"/>
  <c r="J132" i="1"/>
  <c r="J133" i="1"/>
  <c r="J135" i="1" s="1"/>
  <c r="J134" i="1"/>
  <c r="J129" i="1"/>
  <c r="J121" i="1"/>
  <c r="J122" i="1"/>
  <c r="J123" i="1"/>
  <c r="J124" i="1"/>
  <c r="J125" i="1"/>
  <c r="J126" i="1"/>
  <c r="J120" i="1"/>
  <c r="J112" i="1"/>
  <c r="J113" i="1"/>
  <c r="J114" i="1"/>
  <c r="J115" i="1"/>
  <c r="J111" i="1"/>
  <c r="J106" i="1"/>
  <c r="J105" i="1"/>
  <c r="J107" i="1" s="1"/>
  <c r="J102" i="1"/>
  <c r="J101" i="1"/>
  <c r="J98" i="1"/>
  <c r="J99" i="1" s="1"/>
  <c r="J91" i="1"/>
  <c r="J92" i="1"/>
  <c r="J93" i="1"/>
  <c r="J90" i="1"/>
  <c r="J86" i="1"/>
  <c r="J88" i="1" s="1"/>
  <c r="J87" i="1"/>
  <c r="J85" i="1"/>
  <c r="J81" i="1"/>
  <c r="J82" i="1"/>
  <c r="J80" i="1"/>
  <c r="J77" i="1"/>
  <c r="J78" i="1" s="1"/>
  <c r="J61" i="1"/>
  <c r="J62" i="1"/>
  <c r="J63" i="1"/>
  <c r="J64" i="1"/>
  <c r="J65" i="1"/>
  <c r="J66" i="1"/>
  <c r="J67" i="1"/>
  <c r="J68" i="1"/>
  <c r="J69" i="1"/>
  <c r="J70" i="1"/>
  <c r="J71" i="1"/>
  <c r="J72" i="1"/>
  <c r="J60" i="1"/>
  <c r="J49" i="1"/>
  <c r="J50" i="1"/>
  <c r="J51" i="1"/>
  <c r="J52" i="1"/>
  <c r="J53" i="1"/>
  <c r="J58" i="1" s="1"/>
  <c r="J54" i="1"/>
  <c r="J55" i="1"/>
  <c r="J56" i="1"/>
  <c r="J57" i="1"/>
  <c r="J48" i="1"/>
  <c r="J45" i="1"/>
  <c r="J36" i="1"/>
  <c r="J37" i="1"/>
  <c r="J38" i="1"/>
  <c r="J39" i="1"/>
  <c r="J40" i="1"/>
  <c r="J41" i="1"/>
  <c r="J42" i="1"/>
  <c r="J43" i="1"/>
  <c r="J44" i="1"/>
  <c r="J35" i="1"/>
  <c r="J46" i="1" s="1"/>
  <c r="J30" i="1"/>
  <c r="J31" i="1" s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14" i="1"/>
  <c r="J11" i="1"/>
  <c r="J12" i="1" s="1"/>
  <c r="J140" i="1" l="1"/>
  <c r="J208" i="1"/>
  <c r="J177" i="1"/>
  <c r="J94" i="1"/>
  <c r="J127" i="1"/>
  <c r="J116" i="1"/>
  <c r="J117" i="1" s="1"/>
  <c r="J28" i="1"/>
  <c r="J32" i="1" s="1"/>
  <c r="J155" i="1"/>
  <c r="J83" i="1"/>
  <c r="J103" i="1"/>
  <c r="J150" i="1"/>
  <c r="J73" i="1"/>
  <c r="J74" i="1" s="1"/>
  <c r="J95" i="1"/>
  <c r="J108" i="1"/>
  <c r="J169" i="1"/>
  <c r="J191" i="1"/>
  <c r="J204" i="1"/>
  <c r="J220" i="1"/>
  <c r="J224" i="1"/>
  <c r="J170" i="1" l="1"/>
  <c r="J225" i="1"/>
  <c r="J227" i="1" s="1"/>
  <c r="J226" i="1" l="1"/>
</calcChain>
</file>

<file path=xl/sharedStrings.xml><?xml version="1.0" encoding="utf-8"?>
<sst xmlns="http://schemas.openxmlformats.org/spreadsheetml/2006/main" count="847" uniqueCount="479">
  <si>
    <t>Rodos 7.0.17.7 [12730]</t>
  </si>
  <si>
    <t>Nr</t>
  </si>
  <si>
    <t>Podstawa</t>
  </si>
  <si>
    <t>Kod poz.</t>
  </si>
  <si>
    <t>Nr ST</t>
  </si>
  <si>
    <t>Opis robót</t>
  </si>
  <si>
    <t>Jm</t>
  </si>
  <si>
    <t>Ilość</t>
  </si>
  <si>
    <t>Cena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</si>
  <si>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</si>
  <si>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</si>
  <si>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</si>
  <si>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</si>
  <si>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</si>
  <si>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</si>
  <si>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</si>
  <si>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</si>
  <si>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</si>
  <si>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</si>
  <si>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Roboty przygotowawcze</t>
  </si>
  <si>
    <t xml:space="preserve"> Roboty pomiarowe</t>
  </si>
  <si>
    <t xml:space="preserve">KNNR-W 1 0111/01 </t>
  </si>
  <si>
    <t>D-01.01.01</t>
  </si>
  <si>
    <t>Roboty pomiarowe przy liniowych robotach ziemnych, trasa dróg w terenie równinnym</t>
  </si>
  <si>
    <t>km</t>
  </si>
  <si>
    <t>Roboty pomiarowe</t>
  </si>
  <si>
    <t xml:space="preserve"> Roboty rozbiórkowe</t>
  </si>
  <si>
    <t xml:space="preserve">KNNR 6 0802/06 </t>
  </si>
  <si>
    <t>D-01.02.04</t>
  </si>
  <si>
    <t>Rozebranie mechaniczne nawierzchni z betonu grubości 15cm</t>
  </si>
  <si>
    <t>m2</t>
  </si>
  <si>
    <t xml:space="preserve"> Kalkulacja indywidualna</t>
  </si>
  <si>
    <t>Rozebranie istniejącej wiaty przystankowej</t>
  </si>
  <si>
    <t>kpl</t>
  </si>
  <si>
    <t xml:space="preserve">KNNR 6 0806/01 </t>
  </si>
  <si>
    <t>Rozebranie krawężników betonowych na podsypce piaskowej</t>
  </si>
  <si>
    <t>m</t>
  </si>
  <si>
    <t xml:space="preserve">KNNR 6 0806/08 </t>
  </si>
  <si>
    <t>Rozebranie obrzeży o wymiarach 8x30cm na podsypce piaskowej</t>
  </si>
  <si>
    <t xml:space="preserve">KNNR 6 0802/04 </t>
  </si>
  <si>
    <t>Rozebranie mechaniczne nawierzchni z mas mineralno-bitumicznych grubości średnio 4cm</t>
  </si>
  <si>
    <t xml:space="preserve">KNNR 6 0803/06 </t>
  </si>
  <si>
    <t>Rozebranie nawierzchni z kostki brukowej betonowej - analogia. Materiał do przekazania właścicielowi posesji.</t>
  </si>
  <si>
    <t xml:space="preserve">KNR 2-31 0816/04 </t>
  </si>
  <si>
    <t>Rozebranie ścianek czołowych i ław przepustów betonowych</t>
  </si>
  <si>
    <t>m3</t>
  </si>
  <si>
    <t xml:space="preserve">KNR 2-31 0816/01 </t>
  </si>
  <si>
    <t>Rozebranie przepustów z rur betonowych o średnicy 40cm</t>
  </si>
  <si>
    <t>10</t>
  </si>
  <si>
    <t xml:space="preserve">KNR 2-31 0816/02 </t>
  </si>
  <si>
    <t>Rozebranie przepustów z rur betonowych o średnicy 50cm</t>
  </si>
  <si>
    <t>11</t>
  </si>
  <si>
    <t xml:space="preserve">KNR 2-31 0816/03 </t>
  </si>
  <si>
    <t>Rozebranie przepustów z rur betonowych o średnicy 60cm</t>
  </si>
  <si>
    <t>12</t>
  </si>
  <si>
    <t>Rozebranie przepustów z rur betonowych o średnicy 80cm-analogia</t>
  </si>
  <si>
    <t>13</t>
  </si>
  <si>
    <t>Rozebranie przepustów z rur betonowych o średnicy 100cm-analogia</t>
  </si>
  <si>
    <t>14</t>
  </si>
  <si>
    <t xml:space="preserve">KNNR 6 0802/02 </t>
  </si>
  <si>
    <t>Rozebranie nawierzchni z kruszywa grubości 15cm</t>
  </si>
  <si>
    <t>15</t>
  </si>
  <si>
    <t xml:space="preserve">KNR 4-01 0108/11 </t>
  </si>
  <si>
    <t>Wywiezienie gruzu spryzmowanego samochodami samowyładowczymi na odległość do 1km</t>
  </si>
  <si>
    <t>Roboty rozbiórkowe</t>
  </si>
  <si>
    <t xml:space="preserve"> Wycinka drzew i krzewów wraz z przewiecieniem drewna na plac wskazany przez Inwestora</t>
  </si>
  <si>
    <t>16</t>
  </si>
  <si>
    <t xml:space="preserve">KNNR 1 0102/02 </t>
  </si>
  <si>
    <t>D-01.02.01</t>
  </si>
  <si>
    <t>Mechaniczne karczowanie zagajników średnich od 31-60% powierzchni</t>
  </si>
  <si>
    <t>ha</t>
  </si>
  <si>
    <t>Wycinka drzew i krzewów wraz z przewiecieniem drewna na plac wskazany przez Inwestora</t>
  </si>
  <si>
    <t>Roboty przygotowawcze</t>
  </si>
  <si>
    <t xml:space="preserve"> Odwodnienie korpusu drogowego</t>
  </si>
  <si>
    <t xml:space="preserve"> Rowy</t>
  </si>
  <si>
    <t>17</t>
  </si>
  <si>
    <t xml:space="preserve">KSNR 1 0201/06 </t>
  </si>
  <si>
    <t>D-02.01.01</t>
  </si>
  <si>
    <t>Roboty ziemne koparkami podsiebiernymi z transportem urobku samochodami samowyładowczymi do 1 km,</t>
  </si>
  <si>
    <t>18</t>
  </si>
  <si>
    <t xml:space="preserve">KSNR 1 0204/04.2 </t>
  </si>
  <si>
    <t>Nakłady uzupełniające do tablic za każdy dalszy rozpoczęty 1km odległości transportu ponad 1km samochodami samowyładowczymi 5-10t gruntu kategorii I-IV po drogach o nawierzchni utwardzonej- łączny odcinek 5 km
(Krotność= 5)</t>
  </si>
  <si>
    <t>19</t>
  </si>
  <si>
    <t xml:space="preserve">KNNR 10 0407/01.1 </t>
  </si>
  <si>
    <t>D-06.01.01</t>
  </si>
  <si>
    <t>Wykonanie ubezpieczenia płytami ażurowymi typu "KRATA" 60x40x8cm na podsypce cementowo piaskowej gr. 10 cm wraz z wypełnieniem otworów humusem</t>
  </si>
  <si>
    <t>20</t>
  </si>
  <si>
    <t xml:space="preserve">KNKRB 1 0318/05 </t>
  </si>
  <si>
    <t>D-02.03.01</t>
  </si>
  <si>
    <t>Mechaniczne formowanie nasypów, dostarczenie ziemi: z odkładu, grunt kat.III-IV</t>
  </si>
  <si>
    <t>21</t>
  </si>
  <si>
    <t xml:space="preserve">KNKRB 1 0229/05 </t>
  </si>
  <si>
    <t>Zagęszczanie nasypów ubijakami mechanicznymi, grubość zagęszczanej warstwy w stanie luźnym 20cm, grunt kategorii III-IV</t>
  </si>
  <si>
    <t>22</t>
  </si>
  <si>
    <t xml:space="preserve">KNNR 11 0405/03 </t>
  </si>
  <si>
    <t>D-03.02.01</t>
  </si>
  <si>
    <t>Studnie rewizyjne z kręgów betonowych o średnicy 1000mm i głębokości 1,5m w gotowym wykopie (bez murowania podstawy studni) - analogia</t>
  </si>
  <si>
    <t>studnia</t>
  </si>
  <si>
    <t>23</t>
  </si>
  <si>
    <t xml:space="preserve">KNNR 11 0501/03.8 </t>
  </si>
  <si>
    <t>Podłoża betonowe grubości 20cm - zbrojone. Siatka z drutu fi 12 o oczkach 0,15x0,15m</t>
  </si>
  <si>
    <t>24</t>
  </si>
  <si>
    <t xml:space="preserve">KNNR 11 0501/05.2 </t>
  </si>
  <si>
    <t>Obsypki z kruszyw mineralnych dowiezionych</t>
  </si>
  <si>
    <t>25</t>
  </si>
  <si>
    <t xml:space="preserve">KNKRB 1 0229/02 </t>
  </si>
  <si>
    <t>Zagęszczanie nasypów ubijakami ręcznymi, grubość zagęszczanej warstwy w stanie luźnym 20cm, grunt kat.III-IV</t>
  </si>
  <si>
    <t>26</t>
  </si>
  <si>
    <t xml:space="preserve">KNR 2-18 0721/02 </t>
  </si>
  <si>
    <t>Powłoka gruntująca dwuwarstwowa, pionowych powierzchni betonowych i murowanych, z emulsji lub roztworu asfaltowego</t>
  </si>
  <si>
    <t>27</t>
  </si>
  <si>
    <t xml:space="preserve">KNR 2-18 0625/02 </t>
  </si>
  <si>
    <t>Montaż kraty żeliwnej na studni betonowej fi 1000 - analogia</t>
  </si>
  <si>
    <t>szt</t>
  </si>
  <si>
    <t>Rowy</t>
  </si>
  <si>
    <t xml:space="preserve"> Przepusty zjazdowe</t>
  </si>
  <si>
    <t>28</t>
  </si>
  <si>
    <t>29</t>
  </si>
  <si>
    <t>Nakłady uzupełniające do tablic za każdy dalszy rozpoczęty 1km odległości transportu ponad 1km samochodami samowyładowczymi 5-10t gruntu kategorii I-IV po drogach o nawierzchni utwardzonej - łączny odcinek 5 km
(Krotność= 5)</t>
  </si>
  <si>
    <t>30</t>
  </si>
  <si>
    <t xml:space="preserve">KNNR 6 0605/07 </t>
  </si>
  <si>
    <t>D-03.01.01</t>
  </si>
  <si>
    <t>Rury betonowe o średnicy 50cm przepustów pod zjazdamina ławie z kruszywa o gr. 20 cm wraz z obsypką z kruszywa</t>
  </si>
  <si>
    <t>31</t>
  </si>
  <si>
    <t xml:space="preserve">KNNR 6 0605/08 </t>
  </si>
  <si>
    <t>Rury betonowe o średnicy 60cm przepustów pod zjazdamina ławie z kruszywa o gr. 20 cm wraz z obsypką z kruszywa</t>
  </si>
  <si>
    <t>32</t>
  </si>
  <si>
    <t xml:space="preserve">KNNR 6 0605/06 </t>
  </si>
  <si>
    <t>Rury betonowe o średnicy 80cm przepustów pod zjazdamina ławie z kruszywa o gr. 20 cm wraz z obsypką z kruszywa-analogia</t>
  </si>
  <si>
    <t>33</t>
  </si>
  <si>
    <t>Rury betonowe o średnicy 100cm przepustów pod zjazdamina ławie z kruszywa o gr. 20 cm wraz z obsypką z kruszywa-analogia</t>
  </si>
  <si>
    <t>34</t>
  </si>
  <si>
    <t xml:space="preserve">KNNR 6 0605/04 </t>
  </si>
  <si>
    <t>Ścianki czołowe przepustów pod zjazdami dla rur o średnicy 50cm</t>
  </si>
  <si>
    <t>35</t>
  </si>
  <si>
    <t xml:space="preserve">KNNR 6 0605/05 </t>
  </si>
  <si>
    <t>Ścianki czołowe przepustów pod zjazdami dla rur o średnicy 60cm</t>
  </si>
  <si>
    <t>36</t>
  </si>
  <si>
    <t xml:space="preserve">KNNR 6 0605/03 </t>
  </si>
  <si>
    <t>Ścianki czołowe przepustów pod zjazdami dla rur o średnicy 80cm-analogia</t>
  </si>
  <si>
    <t>37</t>
  </si>
  <si>
    <t>Ścianki czołowe przepustów pod zjazdami dla rur o średnicy 100cm-analogia</t>
  </si>
  <si>
    <t>Przepusty zjazdowe</t>
  </si>
  <si>
    <t xml:space="preserve"> Przepusty pod korona drogi</t>
  </si>
  <si>
    <t>38</t>
  </si>
  <si>
    <t>39</t>
  </si>
  <si>
    <t>40</t>
  </si>
  <si>
    <t xml:space="preserve">KNKRB 6 0604/07 </t>
  </si>
  <si>
    <t>Rozebranie przepustów z rur betonowych śr.60cm.</t>
  </si>
  <si>
    <t>41</t>
  </si>
  <si>
    <t>Rozebranie przepustów z rur betonowych śr.100cm.-analogia</t>
  </si>
  <si>
    <t>42</t>
  </si>
  <si>
    <t>Rozebranie przepustów z rur betonowych śr.130cm.-analogia</t>
  </si>
  <si>
    <t>43</t>
  </si>
  <si>
    <t xml:space="preserve">KNCK 1 1411/02 </t>
  </si>
  <si>
    <t>Rozebranie ścianek czołowych z betonu przepustów rurowych</t>
  </si>
  <si>
    <t>44</t>
  </si>
  <si>
    <t xml:space="preserve">KNR 2-33 0601/01 </t>
  </si>
  <si>
    <t>Części przelotowe prefabrykowanych przepustów drogowych rurowych jednootworowych o średnicy 60cm</t>
  </si>
  <si>
    <t>45</t>
  </si>
  <si>
    <t xml:space="preserve">KNR 2-33 0601/03 </t>
  </si>
  <si>
    <t>Części przelotowe prefabrykowanych przepustów drogowych rurowych jednootworowych o średnicy 100cm</t>
  </si>
  <si>
    <t>46</t>
  </si>
  <si>
    <t xml:space="preserve">KNR 2-33 0601/04 </t>
  </si>
  <si>
    <t>Części przelotowe prefabrykowanych przepustów drogowych rurowych jednootworowych o średnicy 130cm</t>
  </si>
  <si>
    <t>47</t>
  </si>
  <si>
    <t xml:space="preserve">KNR 2-33 0606/01 </t>
  </si>
  <si>
    <t>Obudowy wlotów (wylotów) prefabrykowanych przepustów drogowych rurowych beton C20/25</t>
  </si>
  <si>
    <t>48</t>
  </si>
  <si>
    <t xml:space="preserve">KNNR 6 0605/02 </t>
  </si>
  <si>
    <t>Wykonanie podkładu z chudego betonu gr. 10 pod murki czołowe - analogia</t>
  </si>
  <si>
    <t>49</t>
  </si>
  <si>
    <t>50</t>
  </si>
  <si>
    <t>Ławy fundamentowe betonowe przepustów z betonu C12/15</t>
  </si>
  <si>
    <t>Przepusty pod korona drogi</t>
  </si>
  <si>
    <t>Odwodnienie korpusu drogowego</t>
  </si>
  <si>
    <t xml:space="preserve"> Jezdnia drogi powiatowej nr 1183K</t>
  </si>
  <si>
    <t>51</t>
  </si>
  <si>
    <t xml:space="preserve">KNR SEK-06-01 0103/05.2 </t>
  </si>
  <si>
    <t>D-05.03.11</t>
  </si>
  <si>
    <t>Frezowanie nawierzchni asfaltowych na głębokości 5cm na zimno przy użyciu frezarki z odwiezieniem kory asfaltowej na place składowe samochodami samowyładowczymi o ładowności od 10 do 15t</t>
  </si>
  <si>
    <t xml:space="preserve"> Roboty ziemne</t>
  </si>
  <si>
    <t>52</t>
  </si>
  <si>
    <t>Roboty ziemne w gruncie kat. IV-V koparkami podsiebiernymi z transportem urobku samochodami samowyładowczymi do 1 km,</t>
  </si>
  <si>
    <t>53</t>
  </si>
  <si>
    <t>54</t>
  </si>
  <si>
    <t>Roboty ziemne</t>
  </si>
  <si>
    <t xml:space="preserve"> Podbudowa jezdni DP 1183K wraz z konstrukcją dla poboczy</t>
  </si>
  <si>
    <t>55</t>
  </si>
  <si>
    <t xml:space="preserve">KNNR 6 0103/03 </t>
  </si>
  <si>
    <t>D-04.01.01</t>
  </si>
  <si>
    <t>Profilowanie i zagęszczanie mechaniczne podłoża pod warstwy konstrukcyjne nawierzchni w gruncie kategorii II-VI</t>
  </si>
  <si>
    <t>56</t>
  </si>
  <si>
    <t>KNKRB 6 0105/03 + 0105/04</t>
  </si>
  <si>
    <t>D-04.05.01</t>
  </si>
  <si>
    <t>Podbudowy z piasku stabilizowanego cementem o Rm&gt;= 2,5-5,0MPa o grubości warstwy po zagęszczeniu 30cm  - materiał z dowozu</t>
  </si>
  <si>
    <t>57</t>
  </si>
  <si>
    <t xml:space="preserve">KNNR 6 0113/05 </t>
  </si>
  <si>
    <t>D-04.04.02</t>
  </si>
  <si>
    <t>Podbudowy z kruszyw łamanych 0/63 mm, warstwa górna, grubość warstwy po zagęszczeniu 10cm - łączna grubość w-wy 23 cm
(Krotność= 2,3)</t>
  </si>
  <si>
    <t>Podbudowa jezdni DP 1183K wraz z konstrukcją dla poboczy</t>
  </si>
  <si>
    <t xml:space="preserve"> Nawierzchnia DP 1183K</t>
  </si>
  <si>
    <t>58</t>
  </si>
  <si>
    <t xml:space="preserve">KNR 9-11 0401/02.2 </t>
  </si>
  <si>
    <t>D-05.03.26</t>
  </si>
  <si>
    <t>Wzmocnienie istniejacej konstrukcji geosiatką z włókna szklanego o wytrzymałości na rozciąganie w obu kierunkach min. 120 kN/m</t>
  </si>
  <si>
    <t>59</t>
  </si>
  <si>
    <t>KNR K-42 0104/03 + 0104/04</t>
  </si>
  <si>
    <t>D-05.03.05b</t>
  </si>
  <si>
    <t>Warstwa wiążąca z betonu asfaltowego AC 16W dla KR3 o grubości 5cm - łączna grubość 8 cm, (spełniającego wymagania wg WT-2 2014) wraz ze skropieniem nawierzchni asfaltem w ilości 0,6kg/m2</t>
  </si>
  <si>
    <t>60</t>
  </si>
  <si>
    <t>KNR K-42 0104/21 + 0104/22</t>
  </si>
  <si>
    <t>D-05.03.05a</t>
  </si>
  <si>
    <t>Warstwa ścieralna z betonu asfaltowego AC 11S dla KR3  łączna grubosć w-wy 4 cm, (spełniającego wymagania KR3 wg WT-2 2014) wraz ze skropieniem nawierzchni asfaltem w ilości 0,4kg/m2</t>
  </si>
  <si>
    <t>61</t>
  </si>
  <si>
    <t xml:space="preserve">KNKRB 6 0103/05 </t>
  </si>
  <si>
    <t>Wyrównanie istniejącej podbudowy mieszanką mineralno-bitumiczną rozścielaną mechanicznie</t>
  </si>
  <si>
    <t>t</t>
  </si>
  <si>
    <t>Nawierzchnia DP 1183K</t>
  </si>
  <si>
    <t>Jezdnia drogi powiatowej nr 1183K</t>
  </si>
  <si>
    <t xml:space="preserve"> Pobocza</t>
  </si>
  <si>
    <t xml:space="preserve"> Pobocza z kruszywa szer 0,75m</t>
  </si>
  <si>
    <t>62</t>
  </si>
  <si>
    <t xml:space="preserve">KNNR 6 0113/06 </t>
  </si>
  <si>
    <t>Podbudowy z kruszyw łamanych, warstwa górna, grubość warstwy po zagęszczeniu 15cm</t>
  </si>
  <si>
    <t>Pobocza z kruszywa szer 0,75m</t>
  </si>
  <si>
    <t xml:space="preserve"> Pobocza z kruszywa szer 1,25m</t>
  </si>
  <si>
    <t>63</t>
  </si>
  <si>
    <t>64</t>
  </si>
  <si>
    <t>KNNR 6 1003/02 + 1003/01</t>
  </si>
  <si>
    <t>D-05.03.08</t>
  </si>
  <si>
    <t>Powierzchniowe utrwalanie nawierzchni z  rozsypaniem grysów o frakcji 5-8mm dla warstwy pierwszej oraz 2-5 mm dla warstwy drugiej</t>
  </si>
  <si>
    <t>Pobocza z kruszywa szer 1,25m</t>
  </si>
  <si>
    <t xml:space="preserve"> Opaska za korytkiem prefabrykowanym trójkątnym</t>
  </si>
  <si>
    <t>65</t>
  </si>
  <si>
    <t xml:space="preserve">KNNR 6 0101/01 </t>
  </si>
  <si>
    <t>Koryta o głębokości 10cm na całej szerokości jezdni i chodników wykonywane mechanicznie w gruncie kategorii II-VI</t>
  </si>
  <si>
    <t>66</t>
  </si>
  <si>
    <t>Podbudowy z kruszyw łamanych, warstwa górna, grubość warstwy po zagęszczeniu 10cm - łączna grubość 20 cm
(Krotność= 2)</t>
  </si>
  <si>
    <t>Opaska za korytkiem prefabrykowanym trójkątnym</t>
  </si>
  <si>
    <t>Pobocza</t>
  </si>
  <si>
    <t xml:space="preserve"> Skrzyżowania</t>
  </si>
  <si>
    <t xml:space="preserve"> Przebudowa tarcz skrzyżowań/zjazdów na drogi wewnętrzne</t>
  </si>
  <si>
    <t>67</t>
  </si>
  <si>
    <t xml:space="preserve">KNR SEK-06-01 0103/03.2 </t>
  </si>
  <si>
    <t>Frezowanie nawierzchni asfaltowych na głębokości 3cm na zimno przy użyciu frezarki  z odwiezieniem kory asfaltowej na place składowe samochodami samowyładowczymi o ładowności od 10 do 15t</t>
  </si>
  <si>
    <t>68</t>
  </si>
  <si>
    <t xml:space="preserve">KNNR 6 1005/06 </t>
  </si>
  <si>
    <t>D-04.03.01</t>
  </si>
  <si>
    <t>Mechaniczne oczyszczenie nawierzchni ulepszonej z bitumu</t>
  </si>
  <si>
    <t>69</t>
  </si>
  <si>
    <t xml:space="preserve">KNNR 6 1005/07 </t>
  </si>
  <si>
    <t>Skropienie nawierzchni asfaltem w ilości 0,4 kg/m2- łącznie 2 warstwy
(Krotność= 2)</t>
  </si>
  <si>
    <t>70</t>
  </si>
  <si>
    <t xml:space="preserve">KNR K-42 0104/21 </t>
  </si>
  <si>
    <t>Warstwa ścieralna z betonu asfaltowego AC 11S dla KR3 o grubości 3cm (spełniającego wymagania  KR3 wg WT-2 2014)</t>
  </si>
  <si>
    <t>71</t>
  </si>
  <si>
    <t xml:space="preserve">KNR K-42 0104/03 </t>
  </si>
  <si>
    <t>Warstwa wiążąca z betonu asfaltowego AC 16W dla KR2 o grubości 4cm , (spełniającego wymagania  wg WT-2 2014)</t>
  </si>
  <si>
    <t>Przebudowa tarcz skrzyżowań/zjazdów na drogi wewnętrzne</t>
  </si>
  <si>
    <t>Skrzyżowania</t>
  </si>
  <si>
    <t xml:space="preserve"> Budowa/ przebudowa istniejących zjazdów</t>
  </si>
  <si>
    <t xml:space="preserve"> Zjazdy bitumiczne publiczne</t>
  </si>
  <si>
    <t>72</t>
  </si>
  <si>
    <t xml:space="preserve">KNNR 6 0101/02 </t>
  </si>
  <si>
    <t>Koryta o głębokości 20cm na całej szerokości jezdni i chodników wykonywane mechanicznie w gruncie kategorii II-VI - łączna głębokosć 40 cm
(Krotność= 2)</t>
  </si>
  <si>
    <t>73</t>
  </si>
  <si>
    <t>Podbudowy z kruszyw łamanych, warstwa górna, grubość warstwy po zagęszczeniu 10cm (0/31,5 mm) - łączna grubość 20 cm
(Krotność= 2)</t>
  </si>
  <si>
    <t>74</t>
  </si>
  <si>
    <t>Podbudowy z piasku stabilizowanego cementem o Rm&gt;= 2,5-5,0MPa o grubości warstwy po zagęszczeniu 20cm  - materiał z dowozu</t>
  </si>
  <si>
    <t>75</t>
  </si>
  <si>
    <t xml:space="preserve">KNR K-42 0104/17 </t>
  </si>
  <si>
    <t>Warstwa ścieralna z betonu asfaltowego AC 11S dla KR2 o grubości 3cm</t>
  </si>
  <si>
    <t>76</t>
  </si>
  <si>
    <t>77</t>
  </si>
  <si>
    <t>Warstwa wiążąca z betonu asfaltowego AC 16W dla KR2 o grubości 5cm</t>
  </si>
  <si>
    <t>78</t>
  </si>
  <si>
    <t xml:space="preserve">KNR 4-01 0108/07 </t>
  </si>
  <si>
    <t>Wywiezienie ziemi samochodami samowyładowczymi na odległość do 1km, grunt kategorii IV</t>
  </si>
  <si>
    <t>Zjazdy bitumiczne publiczne</t>
  </si>
  <si>
    <t xml:space="preserve"> Zjazdy bitumiczne indywidualne</t>
  </si>
  <si>
    <t>79</t>
  </si>
  <si>
    <t>80</t>
  </si>
  <si>
    <t>81</t>
  </si>
  <si>
    <t>82</t>
  </si>
  <si>
    <t>KNR K-42 0104/17 + 0104/18</t>
  </si>
  <si>
    <t>Warstwa ścieralna z betonu asfaltowego AC 11S dla KR2 o grubości 3cm - łączna grubość 5 cm</t>
  </si>
  <si>
    <t>83</t>
  </si>
  <si>
    <t>Skropienie nawierzchni asfaltem w ilości 0,4 kg/m2</t>
  </si>
  <si>
    <t>84</t>
  </si>
  <si>
    <t>Zjazdy bitumiczne indywidualne</t>
  </si>
  <si>
    <t xml:space="preserve"> Zjazdy z kruszywa</t>
  </si>
  <si>
    <t>85</t>
  </si>
  <si>
    <t>Koryta o głębokości 20cm na całej szerokości jezdni i chodników wykonywane mechanicznie w gruncie kategorii II-VI</t>
  </si>
  <si>
    <t>86</t>
  </si>
  <si>
    <t>87</t>
  </si>
  <si>
    <t>Zjazdy z kruszywa</t>
  </si>
  <si>
    <t xml:space="preserve"> Zjazdy z kostki brukowej</t>
  </si>
  <si>
    <t>88</t>
  </si>
  <si>
    <t>Koryta o głębokości 20cm na całej szerokości jezdni i chodników wykonywane mechanicznie w gruncie kategorii II-VI - łączna gr. 40 cm
(Krotność= 2)</t>
  </si>
  <si>
    <t>89</t>
  </si>
  <si>
    <t>Podbudowy z kruszyw łamanych, warstwa górna, grubość warstwy po zagęszczeniu 15cm (0/31,5mm)</t>
  </si>
  <si>
    <t>90</t>
  </si>
  <si>
    <t>Podbudowy z piasku stabilizowanego cementem o Rm&gt;= 2,5-5,0MPa o grubości warstwy po zagęszczeniu 20cm - materiał z dowozu</t>
  </si>
  <si>
    <t>91</t>
  </si>
  <si>
    <t xml:space="preserve">KNNR 6 0502/03.4 </t>
  </si>
  <si>
    <t>D-05.03.23</t>
  </si>
  <si>
    <t>Nawierzchnia z kostki brukowej betonowej grubości 8cm na podsypce cementowo-piaskowej gr. 3 cm wypełnieniem spoin piaskiem</t>
  </si>
  <si>
    <t>92</t>
  </si>
  <si>
    <t xml:space="preserve">KNR 2-31 0403/05 </t>
  </si>
  <si>
    <t>D-08.01.01</t>
  </si>
  <si>
    <t>Krawężniki betonowe o wymiarach 12x25cm wtopione na podsypce cementowo-piaskowej</t>
  </si>
  <si>
    <t>93</t>
  </si>
  <si>
    <t>Krawężniki betonowe o wymiarach 15x22cm wtopione na podsypce cementowo-piaskowej - odsłonięcie 2cm - analogia</t>
  </si>
  <si>
    <t>94</t>
  </si>
  <si>
    <t xml:space="preserve">KNR 2-31 0402/04 </t>
  </si>
  <si>
    <t>Ława betonowa z oporem pod krawężniki</t>
  </si>
  <si>
    <t>95</t>
  </si>
  <si>
    <t xml:space="preserve">KNNR 6 0404/03 </t>
  </si>
  <si>
    <t>D-08.03.01</t>
  </si>
  <si>
    <t>Obrzeża betonowe o wymiarach 30x8cm na podsypce piaskowej z wypełnieniem spoin piaskiem</t>
  </si>
  <si>
    <t>Zjazdy z kostki brukowej</t>
  </si>
  <si>
    <t xml:space="preserve"> Pobocza na zjazdach</t>
  </si>
  <si>
    <t>96</t>
  </si>
  <si>
    <t>97</t>
  </si>
  <si>
    <t>Podbudowy z kruszyw łamanych, warstwa górna, grubość warstwy po zagęszczeniu 10cm frakcji 16/31,5mm</t>
  </si>
  <si>
    <t>98</t>
  </si>
  <si>
    <t>Pobocza na zjazdach</t>
  </si>
  <si>
    <t xml:space="preserve"> Perony autobusowe (podbudowa+nawierzchnia)</t>
  </si>
  <si>
    <t>99</t>
  </si>
  <si>
    <t>100</t>
  </si>
  <si>
    <t>Nakłady uzupełniające do tablic za każdy dalszy rozpoczęty 1km odległości transportu ponad 1km samochodami samowyładowczymi 5-10t gruntu kategorii I-IV po drogach o nawierzchni utwardzonej- łączna odległosć 5 km
(Krotność= 5)</t>
  </si>
  <si>
    <t>101</t>
  </si>
  <si>
    <t xml:space="preserve">KNNR 6 0103/01 </t>
  </si>
  <si>
    <t>Profilowanie i zagęszczanie podłoża pod warstwy konstrukcyjne nawierzchni w gruncie kategorii II-IV</t>
  </si>
  <si>
    <t>102</t>
  </si>
  <si>
    <t xml:space="preserve">KNNR 6 0113/02 </t>
  </si>
  <si>
    <t>Podbudowy z kruszyw łamanych, warstwa dolna, grubość warstwy po zagęszczeniu 20cm, kruszywo 0/63mm</t>
  </si>
  <si>
    <t>103</t>
  </si>
  <si>
    <t>Podbudowy z kruszyw łamanych, warstwa górna, grubość warstwy po zagęszczeniu 10cm, kruszywo 0/31,5mm - łączna grubość 20 cm
(Krotność= 2)</t>
  </si>
  <si>
    <t>104</t>
  </si>
  <si>
    <t xml:space="preserve">KNNR 6 0502/03.3 </t>
  </si>
  <si>
    <t>105</t>
  </si>
  <si>
    <t xml:space="preserve">KNNR 6 0404/05 </t>
  </si>
  <si>
    <t>Obrzeża betonowe o wymiarach 30x8cm na podsypce cementowo-piaskowej z wypełnieniem spoin zaprawą cementową</t>
  </si>
  <si>
    <t>106</t>
  </si>
  <si>
    <t xml:space="preserve">KNNR 6 0403/03 </t>
  </si>
  <si>
    <t>Krawężniki betonowe wystające o wymiarach 15x30cm, z wykonaniem ławy betonowej, na podsypce cementowo-piaskowej</t>
  </si>
  <si>
    <t>107</t>
  </si>
  <si>
    <t xml:space="preserve">KNR K-48 0102/06 </t>
  </si>
  <si>
    <t>D-08.05.03</t>
  </si>
  <si>
    <t>Ścieki uliczne z kostki betonowej przykrawężnikowe na podsypce cementowo-piaskowej grubości 3cm - 2 rzędy z kostki 8x10x20cm układanej na płask</t>
  </si>
  <si>
    <t>108</t>
  </si>
  <si>
    <t xml:space="preserve">KNR K-48 0102/13 </t>
  </si>
  <si>
    <t>Ścieki uliczne z kostki betonowej - za dodatkowy 1 rząd kostki 8x10x20cm układany na płask na podsypce piaskowej grubości 3cm - łącznie dodatkowe 2 rzędy kostki
(Krotność= 2)</t>
  </si>
  <si>
    <t>109</t>
  </si>
  <si>
    <t>Ława betonowa z oporem pod elementy uliczne</t>
  </si>
  <si>
    <t>110</t>
  </si>
  <si>
    <t>Dostarczenie wraz z montażem wiaty przystankowej o szerokosci 3,00m, głębokosci 0,7-1,0m. Ściany boczne przeszklone z poliwęglanu litego gr. min 4 mm lub szkła hartowanego o gr. min 5 mm. Konstrukcja z profila zamkniętego malowanego proszkowo, z ławką drewnianą i tablicą ogłoszeniową. Dach z poliwęglanu komorowego przyciemnionego o gr. min 6 mm. Tył wiaty wykonany z blachy trapezowej malowanej proszkowo. Kolor oraz ostateczny wzór należy musi zostać zaakceptowany przez Zamawiajacego.</t>
  </si>
  <si>
    <t>Perony autobusowe (podbudowa+nawierzchnia)</t>
  </si>
  <si>
    <t>Budowa/ przebudowa istniejących zjazdów</t>
  </si>
  <si>
    <t xml:space="preserve"> Elementy uliczne</t>
  </si>
  <si>
    <t>111</t>
  </si>
  <si>
    <t>112</t>
  </si>
  <si>
    <t>Ścieki uliczne z kostki betonowej przykrawężnikowe na podsypce cementowo-piaskowej grubości 3cm - 2 rzędy z kostki 8x10x20cm układanej na płask - szer. 0,2m</t>
  </si>
  <si>
    <t>113</t>
  </si>
  <si>
    <t>114</t>
  </si>
  <si>
    <t xml:space="preserve">KNNR 6 0606/03 </t>
  </si>
  <si>
    <t>Ścieki na podsypce cementowo-piaskowej z elementów betonowych o grubości 15cm - elementy betonowe typu trójkątnego wraz z ławą betonową</t>
  </si>
  <si>
    <t>115</t>
  </si>
  <si>
    <t>Ścieki na podsypce cementowo-piaskowej z elementów betonowych o grubości 15cm - elementy betonowe typu górskiego wraz z ławą betonową</t>
  </si>
  <si>
    <t>Elementy uliczne</t>
  </si>
  <si>
    <t xml:space="preserve"> Wyniesione skrzyżowanie DP 1183K z DP 1193K</t>
  </si>
  <si>
    <t>116</t>
  </si>
  <si>
    <t xml:space="preserve">KNR AT-03 0101/02 </t>
  </si>
  <si>
    <t>Cięcie piłą nawierzchni bitumicznych na głębokość 6-10cm</t>
  </si>
  <si>
    <t>117</t>
  </si>
  <si>
    <t>118</t>
  </si>
  <si>
    <t>119</t>
  </si>
  <si>
    <t>Nakłady uzupełniające do tablic za każdy dalszy rozpoczęty 1km odległości transportu ponad 1km samochodami samowyładowczymi 5-10t gruntu kategorii I-IV po drogach o nawierzchni utwardzonej- łączna odległosć wywiezienia materiału 5 km
(Krotność= 5)</t>
  </si>
  <si>
    <t>120</t>
  </si>
  <si>
    <t>121</t>
  </si>
  <si>
    <t>Nawierzchnia z kostki brukowej betonowej grubości 8cm na podsypce cementowo-piaskowej wypełnieniem spoin piaskiem</t>
  </si>
  <si>
    <t>122</t>
  </si>
  <si>
    <t xml:space="preserve">KNNR 6 0105/05 </t>
  </si>
  <si>
    <t>Podsypka cementowo-piaskowa zagęszczana o grubości warstwy po zagęszczeniu 3cm</t>
  </si>
  <si>
    <t>123</t>
  </si>
  <si>
    <t xml:space="preserve">KNNR 6 0109/03 </t>
  </si>
  <si>
    <t>D-04.06.01</t>
  </si>
  <si>
    <t>Wykonanie podbudowy z chudego betonu, grubość warstwy po zagęszczeniu 20cm</t>
  </si>
  <si>
    <t>124</t>
  </si>
  <si>
    <t xml:space="preserve">KNNR 6 0111/01 </t>
  </si>
  <si>
    <t>Podbudowa z gruntu stabilizowanego spoiwem hydraulicznym, grubość warstwy po zagęszczeniu - 10cm - łączna grubość warstwy 30 cm
(Krotność= 3)</t>
  </si>
  <si>
    <t>125</t>
  </si>
  <si>
    <t>126</t>
  </si>
  <si>
    <t>127</t>
  </si>
  <si>
    <t xml:space="preserve">KNR 2-31 0403/03 </t>
  </si>
  <si>
    <t>Krawężniki betonowe o wymiarach 15x30cm wystające na podsypce cementowo-piaskowej - krawężnik ułożony na "leżąco"</t>
  </si>
  <si>
    <t>Wyniesione skrzyżowanie DP 1183K z DP 1193K</t>
  </si>
  <si>
    <t xml:space="preserve"> Oznakowanie dróg i urządzenia bezpieczeństwa ruchu - zgodnie z zatwierdzoną docelową organizacją ruchu</t>
  </si>
  <si>
    <t>128</t>
  </si>
  <si>
    <t xml:space="preserve">KNCK 1 1301/03 </t>
  </si>
  <si>
    <t>Zdejmowanie tablic znaków drogowych - ostrzegawczych, zakazu i nakazu</t>
  </si>
  <si>
    <t>129</t>
  </si>
  <si>
    <t xml:space="preserve">KNCK 1 1301/06 </t>
  </si>
  <si>
    <t>Zdjęcie drogowskazów</t>
  </si>
  <si>
    <t>130</t>
  </si>
  <si>
    <t xml:space="preserve">KNNR 6 0808/08 </t>
  </si>
  <si>
    <t>Rozebranie słupków do znaków</t>
  </si>
  <si>
    <t>131</t>
  </si>
  <si>
    <t xml:space="preserve">KNR-K 2-31 0102/02 </t>
  </si>
  <si>
    <t>D-07.02.01</t>
  </si>
  <si>
    <t>Montaż drogowskazów tablicowych o powierzchni 0,50-1,0m2 na konstrukcjach wsporczych osadzonych w gruncie</t>
  </si>
  <si>
    <t>132</t>
  </si>
  <si>
    <t xml:space="preserve">KNK 2-06 0701/06 </t>
  </si>
  <si>
    <t>Ustawienie słupków do znaków o średnicy 70mm</t>
  </si>
  <si>
    <t>133</t>
  </si>
  <si>
    <t xml:space="preserve">KNNR 6 0702/05 </t>
  </si>
  <si>
    <t>Pionowe znaki zakazu, nakazu, ostrzegawcze i informacyjne o powierzchni ponad 0,3m2</t>
  </si>
  <si>
    <t>134</t>
  </si>
  <si>
    <t xml:space="preserve">KNR-K 2-31 0107/06 </t>
  </si>
  <si>
    <t>Tablice prowadzące U-3e - analogia (demontaż istniejących oraz zamontowanie nowych tablic)</t>
  </si>
  <si>
    <t>135</t>
  </si>
  <si>
    <t>Tablice prowadzące U-3c i U-3d ciągłe o wymiarach 600x1200mm</t>
  </si>
  <si>
    <t>136</t>
  </si>
  <si>
    <t xml:space="preserve">KNR 2-31 0818/06 </t>
  </si>
  <si>
    <t>Rozebranie barier stalowych pojedynczych</t>
  </si>
  <si>
    <t>137</t>
  </si>
  <si>
    <t>Bariery drogowe stalowe SP-06 ze słupkami o rozstawie co 2 m</t>
  </si>
  <si>
    <t>mb</t>
  </si>
  <si>
    <t>138</t>
  </si>
  <si>
    <t xml:space="preserve">KNR-K 2-31 0301/01 </t>
  </si>
  <si>
    <t>Oznakowanie chemoutwardzalne grubowarstwowe</t>
  </si>
  <si>
    <t>Oznakowanie dróg i urządzenia bezpieczeństwa ruchu - zgodnie z zatwierdzoną docelową organizacją ruchu</t>
  </si>
  <si>
    <t xml:space="preserve"> Zabezpieczenie sieci podziemnych</t>
  </si>
  <si>
    <t>139</t>
  </si>
  <si>
    <t xml:space="preserve">KNNR-W 9 0814/02 </t>
  </si>
  <si>
    <t>Zabezpieczenie istniejącej sieci wodociągowej rurami ochronnymi dwudzielnymi z PCW  w miejscach kolizji z istniejacą siecią - analogia</t>
  </si>
  <si>
    <t>140</t>
  </si>
  <si>
    <t>Zabezpieczenie istniejącej sieci elektroenergetycznej rurami ochronnymi dwudzielnymi z PCW  w miejscach kolizji z istniejacą siecią - analogia</t>
  </si>
  <si>
    <t>Zabezpieczenie sieci podziemnych</t>
  </si>
  <si>
    <t xml:space="preserve"> Kanał technologiczny</t>
  </si>
  <si>
    <t>141</t>
  </si>
  <si>
    <t>142</t>
  </si>
  <si>
    <t>143</t>
  </si>
  <si>
    <t xml:space="preserve">ZKNR 040 0301/03 </t>
  </si>
  <si>
    <t>D-01.03.04</t>
  </si>
  <si>
    <t>Budowa studni kablowych prefabrykowanych rozdzielczych SKR-1 w gruncie kategorii IV</t>
  </si>
  <si>
    <t>144</t>
  </si>
  <si>
    <t xml:space="preserve">KNR 5-01 0401/03 </t>
  </si>
  <si>
    <t>Budowa studni kablowych prefabrykowanych dwuelementowych typu SK-1</t>
  </si>
  <si>
    <t>145</t>
  </si>
  <si>
    <t xml:space="preserve">ZKNR 040 0103/05 </t>
  </si>
  <si>
    <t>Budowa kanalizacji kablowej pierwotnej z rur z tworzyw sztucznych w wykopie wykonanym mechanicznie w gruncie kategorii IV przy ilości warstw = 2, liczbie rur w warstwie = 2 i liczbie otworów w ciągu kanalizacji = 4</t>
  </si>
  <si>
    <t>146</t>
  </si>
  <si>
    <t>wprowadzenie wiązki MikroRur (WMR) HDPE o zakresie średnic zewnętrznych 5-16 mm i grubości ścianki 0,75 -1 mm</t>
  </si>
  <si>
    <t>147</t>
  </si>
  <si>
    <t>Wbudowanie rury osłonowej RO 125</t>
  </si>
  <si>
    <t>148</t>
  </si>
  <si>
    <t>Wbudowanie rury osłonowej RO 110</t>
  </si>
  <si>
    <t>149</t>
  </si>
  <si>
    <t>150</t>
  </si>
  <si>
    <t>Kanał technologiczny</t>
  </si>
  <si>
    <t xml:space="preserve"> Wymiana oświetlenia ulicznego w pasie DP 1183K</t>
  </si>
  <si>
    <t>151</t>
  </si>
  <si>
    <t>Demontaż istniejacaych opraw oświetlenia ulicznego wraz z wysięgnikami.</t>
  </si>
  <si>
    <t>152</t>
  </si>
  <si>
    <t>Dostawa wraz z montażem opraw oświetlenia ulicznego typu LED o mocy 90-100W  wraz z wysięgnikami oraz kompletnym osprzętem. Sprawdzenie poprawności działania opraw.</t>
  </si>
  <si>
    <t>Wymiana oświetlenia ulicznego w pasie DP 1183K</t>
  </si>
  <si>
    <t>Razem k.b.</t>
  </si>
  <si>
    <t>Podatek VAT 23%</t>
  </si>
  <si>
    <t>Ogółem</t>
  </si>
  <si>
    <t>Nr sprawy SE.261.2.2022</t>
  </si>
  <si>
    <t>Zał. 2 do SWZ zad.2</t>
  </si>
  <si>
    <t>Miejscowość, data</t>
  </si>
  <si>
    <t xml:space="preserve">……………………………………………
Dokument musi być podpisany kwalifikowanym podpisem elektronicznym lub podpisem zaufanym lub osobistym
</t>
  </si>
  <si>
    <t>/ tabela elementów rozliczeniowych /</t>
  </si>
  <si>
    <t>KOSZTORYS OFERTOWY nr 1</t>
  </si>
  <si>
    <t xml:space="preserve">Zad. 2  Przebudowa drogi powiatowej nr 1183K w km od 5+560 do km 7+560 w miejscowości Rogów, Powiat Miechowski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</si>
</sst>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i/>
      <sz val="8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39" fontId="3" fillId="6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39" fontId="4" fillId="3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39" fontId="4" fillId="2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39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39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1"/>
  <sheetViews>
    <sheetView tabSelected="1" topLeftCell="A77" workbookViewId="0">
      <selection activeCell="I87" sqref="I87"/>
    </sheetView>
  </sheetViews>
  <sheetFormatPr defaultColWidth="11.42578125" defaultRowHeight="12.75" customHeight="1" x14ac:dyDescent="0.2"/>
  <cols>
    <col min="1" max="1" width="4.28515625" style="23" customWidth="1"/>
    <col min="2" max="2" width="5" style="23" customWidth="1"/>
    <col min="3" max="4" width="8.5703125" style="23" customWidth="1"/>
    <col min="5" max="5" width="9.28515625" style="23" customWidth="1"/>
    <col min="6" max="6" width="26.42578125" style="23" customWidth="1"/>
    <col min="7" max="7" width="5" style="23" customWidth="1"/>
    <col min="8" max="9" width="9.28515625" style="23" customWidth="1"/>
    <col min="10" max="10" width="11.42578125" style="23" customWidth="1"/>
    <col min="11" max="16384" width="11.42578125" style="23"/>
  </cols>
  <sheetData>
    <row r="2" spans="1:10" ht="12.75" customHeight="1" x14ac:dyDescent="0.2">
      <c r="B2" s="24" t="s">
        <v>472</v>
      </c>
      <c r="C2" s="24"/>
      <c r="D2" s="24"/>
      <c r="H2" s="25" t="s">
        <v>473</v>
      </c>
      <c r="I2" s="25"/>
      <c r="J2" s="25"/>
    </row>
    <row r="3" spans="1:10" ht="12.75" customHeight="1" x14ac:dyDescent="0.2">
      <c r="A3" s="1"/>
      <c r="B3" s="33" t="s">
        <v>0</v>
      </c>
      <c r="C3" s="33"/>
      <c r="D3" s="33"/>
      <c r="E3" s="33"/>
      <c r="F3" s="33"/>
      <c r="G3" s="33"/>
      <c r="H3" s="33"/>
      <c r="I3" s="33"/>
      <c r="J3" s="33"/>
    </row>
    <row r="4" spans="1:10" ht="22.5" customHeight="1" x14ac:dyDescent="0.2">
      <c r="A4" s="1"/>
      <c r="B4" s="34" t="s">
        <v>477</v>
      </c>
      <c r="C4" s="35"/>
      <c r="D4" s="35"/>
      <c r="E4" s="35"/>
      <c r="F4" s="35"/>
      <c r="G4" s="35"/>
      <c r="H4" s="35"/>
      <c r="I4" s="35"/>
      <c r="J4" s="35"/>
    </row>
    <row r="5" spans="1:10" ht="22.5" customHeight="1" x14ac:dyDescent="0.2">
      <c r="A5" s="1"/>
      <c r="B5" s="31" t="s">
        <v>476</v>
      </c>
      <c r="C5" s="32"/>
      <c r="D5" s="32"/>
      <c r="E5" s="32"/>
      <c r="F5" s="32"/>
      <c r="G5" s="32"/>
      <c r="H5" s="32"/>
      <c r="I5" s="32"/>
      <c r="J5" s="32"/>
    </row>
    <row r="6" spans="1:10" ht="27" customHeight="1" x14ac:dyDescent="0.2">
      <c r="A6" s="1"/>
      <c r="B6" s="36" t="s">
        <v>478</v>
      </c>
      <c r="C6" s="37"/>
      <c r="D6" s="37"/>
      <c r="E6" s="37"/>
      <c r="F6" s="37"/>
      <c r="G6" s="37"/>
      <c r="H6" s="37"/>
      <c r="I6" s="37"/>
      <c r="J6" s="37"/>
    </row>
    <row r="7" spans="1:10" ht="22.5" customHeight="1" x14ac:dyDescent="0.2">
      <c r="A7" s="2"/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</row>
    <row r="8" spans="1:10" ht="12.75" customHeight="1" x14ac:dyDescent="0.2">
      <c r="A8" s="2"/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</row>
    <row r="9" spans="1:10" x14ac:dyDescent="0.2">
      <c r="A9" s="2"/>
      <c r="B9" s="5"/>
      <c r="C9" s="5"/>
      <c r="D9" s="5"/>
      <c r="E9" s="5"/>
      <c r="F9" s="6" t="s">
        <v>19</v>
      </c>
      <c r="G9" s="5"/>
      <c r="H9" s="7"/>
      <c r="I9" s="7"/>
      <c r="J9" s="7"/>
    </row>
    <row r="10" spans="1:10" x14ac:dyDescent="0.2">
      <c r="A10" s="2"/>
      <c r="B10" s="8"/>
      <c r="C10" s="8"/>
      <c r="D10" s="8"/>
      <c r="E10" s="8"/>
      <c r="F10" s="9" t="s">
        <v>20</v>
      </c>
      <c r="G10" s="10"/>
      <c r="H10" s="8"/>
      <c r="I10" s="8"/>
      <c r="J10" s="8"/>
    </row>
    <row r="11" spans="1:10" ht="33.75" x14ac:dyDescent="0.2">
      <c r="A11" s="2"/>
      <c r="B11" s="11" t="s">
        <v>10</v>
      </c>
      <c r="C11" s="11" t="s">
        <v>21</v>
      </c>
      <c r="D11" s="11"/>
      <c r="E11" s="11" t="s">
        <v>22</v>
      </c>
      <c r="F11" s="12" t="s">
        <v>23</v>
      </c>
      <c r="G11" s="11" t="s">
        <v>24</v>
      </c>
      <c r="H11" s="13">
        <v>2</v>
      </c>
      <c r="I11" s="14"/>
      <c r="J11" s="14">
        <f>H11*I11</f>
        <v>0</v>
      </c>
    </row>
    <row r="12" spans="1:10" x14ac:dyDescent="0.2">
      <c r="A12" s="2"/>
      <c r="B12" s="15"/>
      <c r="C12" s="15"/>
      <c r="D12" s="15"/>
      <c r="E12" s="15"/>
      <c r="F12" s="15" t="s">
        <v>25</v>
      </c>
      <c r="G12" s="15"/>
      <c r="H12" s="15"/>
      <c r="I12" s="15"/>
      <c r="J12" s="16">
        <f>J11</f>
        <v>0</v>
      </c>
    </row>
    <row r="13" spans="1:10" x14ac:dyDescent="0.2">
      <c r="A13" s="2"/>
      <c r="B13" s="8"/>
      <c r="C13" s="8"/>
      <c r="D13" s="8"/>
      <c r="E13" s="8"/>
      <c r="F13" s="9" t="s">
        <v>26</v>
      </c>
      <c r="G13" s="10"/>
      <c r="H13" s="8"/>
      <c r="I13" s="8"/>
      <c r="J13" s="8"/>
    </row>
    <row r="14" spans="1:10" ht="33.75" x14ac:dyDescent="0.2">
      <c r="A14" s="2"/>
      <c r="B14" s="11" t="s">
        <v>11</v>
      </c>
      <c r="C14" s="11" t="s">
        <v>27</v>
      </c>
      <c r="D14" s="11"/>
      <c r="E14" s="11" t="s">
        <v>28</v>
      </c>
      <c r="F14" s="12" t="s">
        <v>29</v>
      </c>
      <c r="G14" s="11" t="s">
        <v>30</v>
      </c>
      <c r="H14" s="13">
        <v>15</v>
      </c>
      <c r="I14" s="14"/>
      <c r="J14" s="14">
        <f>H14*I14</f>
        <v>0</v>
      </c>
    </row>
    <row r="15" spans="1:10" ht="33.75" x14ac:dyDescent="0.2">
      <c r="A15" s="2"/>
      <c r="B15" s="11" t="s">
        <v>12</v>
      </c>
      <c r="C15" s="11" t="s">
        <v>31</v>
      </c>
      <c r="D15" s="11"/>
      <c r="E15" s="11" t="s">
        <v>28</v>
      </c>
      <c r="F15" s="12" t="s">
        <v>32</v>
      </c>
      <c r="G15" s="11" t="s">
        <v>33</v>
      </c>
      <c r="H15" s="13">
        <v>1</v>
      </c>
      <c r="I15" s="14"/>
      <c r="J15" s="14">
        <f t="shared" ref="J15:J27" si="0">H15*I15</f>
        <v>0</v>
      </c>
    </row>
    <row r="16" spans="1:10" ht="33.75" x14ac:dyDescent="0.2">
      <c r="A16" s="2"/>
      <c r="B16" s="11" t="s">
        <v>13</v>
      </c>
      <c r="C16" s="11" t="s">
        <v>34</v>
      </c>
      <c r="D16" s="11"/>
      <c r="E16" s="11" t="s">
        <v>28</v>
      </c>
      <c r="F16" s="12" t="s">
        <v>35</v>
      </c>
      <c r="G16" s="11" t="s">
        <v>36</v>
      </c>
      <c r="H16" s="13">
        <v>35</v>
      </c>
      <c r="I16" s="14"/>
      <c r="J16" s="14">
        <f t="shared" si="0"/>
        <v>0</v>
      </c>
    </row>
    <row r="17" spans="1:10" ht="22.5" x14ac:dyDescent="0.2">
      <c r="A17" s="2"/>
      <c r="B17" s="11" t="s">
        <v>14</v>
      </c>
      <c r="C17" s="11" t="s">
        <v>37</v>
      </c>
      <c r="D17" s="11"/>
      <c r="E17" s="11" t="s">
        <v>28</v>
      </c>
      <c r="F17" s="12" t="s">
        <v>38</v>
      </c>
      <c r="G17" s="11" t="s">
        <v>36</v>
      </c>
      <c r="H17" s="13">
        <v>15</v>
      </c>
      <c r="I17" s="14"/>
      <c r="J17" s="14">
        <f t="shared" si="0"/>
        <v>0</v>
      </c>
    </row>
    <row r="18" spans="1:10" ht="33.75" x14ac:dyDescent="0.2">
      <c r="A18" s="2"/>
      <c r="B18" s="11" t="s">
        <v>15</v>
      </c>
      <c r="C18" s="11" t="s">
        <v>39</v>
      </c>
      <c r="D18" s="11"/>
      <c r="E18" s="11" t="s">
        <v>28</v>
      </c>
      <c r="F18" s="12" t="s">
        <v>40</v>
      </c>
      <c r="G18" s="11" t="s">
        <v>30</v>
      </c>
      <c r="H18" s="13">
        <v>15</v>
      </c>
      <c r="I18" s="14"/>
      <c r="J18" s="14">
        <f t="shared" si="0"/>
        <v>0</v>
      </c>
    </row>
    <row r="19" spans="1:10" ht="45" x14ac:dyDescent="0.2">
      <c r="A19" s="2"/>
      <c r="B19" s="11" t="s">
        <v>16</v>
      </c>
      <c r="C19" s="11" t="s">
        <v>41</v>
      </c>
      <c r="D19" s="11"/>
      <c r="E19" s="11" t="s">
        <v>28</v>
      </c>
      <c r="F19" s="12" t="s">
        <v>42</v>
      </c>
      <c r="G19" s="11" t="s">
        <v>30</v>
      </c>
      <c r="H19" s="13">
        <v>60</v>
      </c>
      <c r="I19" s="14"/>
      <c r="J19" s="14">
        <f t="shared" si="0"/>
        <v>0</v>
      </c>
    </row>
    <row r="20" spans="1:10" ht="22.5" x14ac:dyDescent="0.2">
      <c r="A20" s="2"/>
      <c r="B20" s="11" t="s">
        <v>17</v>
      </c>
      <c r="C20" s="11" t="s">
        <v>43</v>
      </c>
      <c r="D20" s="11"/>
      <c r="E20" s="11" t="s">
        <v>28</v>
      </c>
      <c r="F20" s="12" t="s">
        <v>44</v>
      </c>
      <c r="G20" s="11" t="s">
        <v>45</v>
      </c>
      <c r="H20" s="13">
        <v>36</v>
      </c>
      <c r="I20" s="14"/>
      <c r="J20" s="14">
        <f t="shared" si="0"/>
        <v>0</v>
      </c>
    </row>
    <row r="21" spans="1:10" ht="22.5" x14ac:dyDescent="0.2">
      <c r="A21" s="2"/>
      <c r="B21" s="11" t="s">
        <v>18</v>
      </c>
      <c r="C21" s="11" t="s">
        <v>46</v>
      </c>
      <c r="D21" s="11"/>
      <c r="E21" s="11" t="s">
        <v>28</v>
      </c>
      <c r="F21" s="12" t="s">
        <v>47</v>
      </c>
      <c r="G21" s="11" t="s">
        <v>36</v>
      </c>
      <c r="H21" s="13">
        <v>88</v>
      </c>
      <c r="I21" s="14"/>
      <c r="J21" s="14">
        <f t="shared" si="0"/>
        <v>0</v>
      </c>
    </row>
    <row r="22" spans="1:10" ht="22.5" x14ac:dyDescent="0.2">
      <c r="A22" s="2"/>
      <c r="B22" s="11" t="s">
        <v>48</v>
      </c>
      <c r="C22" s="11" t="s">
        <v>49</v>
      </c>
      <c r="D22" s="11"/>
      <c r="E22" s="11" t="s">
        <v>28</v>
      </c>
      <c r="F22" s="12" t="s">
        <v>50</v>
      </c>
      <c r="G22" s="11" t="s">
        <v>36</v>
      </c>
      <c r="H22" s="13">
        <v>230</v>
      </c>
      <c r="I22" s="14"/>
      <c r="J22" s="14">
        <f t="shared" si="0"/>
        <v>0</v>
      </c>
    </row>
    <row r="23" spans="1:10" ht="22.5" x14ac:dyDescent="0.2">
      <c r="A23" s="2"/>
      <c r="B23" s="11" t="s">
        <v>51</v>
      </c>
      <c r="C23" s="11" t="s">
        <v>52</v>
      </c>
      <c r="D23" s="11"/>
      <c r="E23" s="11" t="s">
        <v>28</v>
      </c>
      <c r="F23" s="12" t="s">
        <v>53</v>
      </c>
      <c r="G23" s="11" t="s">
        <v>36</v>
      </c>
      <c r="H23" s="13">
        <v>28</v>
      </c>
      <c r="I23" s="14"/>
      <c r="J23" s="14">
        <f t="shared" si="0"/>
        <v>0</v>
      </c>
    </row>
    <row r="24" spans="1:10" ht="33.75" x14ac:dyDescent="0.2">
      <c r="A24" s="2"/>
      <c r="B24" s="11" t="s">
        <v>54</v>
      </c>
      <c r="C24" s="11" t="s">
        <v>52</v>
      </c>
      <c r="D24" s="11"/>
      <c r="E24" s="11" t="s">
        <v>28</v>
      </c>
      <c r="F24" s="12" t="s">
        <v>55</v>
      </c>
      <c r="G24" s="11" t="s">
        <v>36</v>
      </c>
      <c r="H24" s="13">
        <v>28</v>
      </c>
      <c r="I24" s="14"/>
      <c r="J24" s="14">
        <f t="shared" si="0"/>
        <v>0</v>
      </c>
    </row>
    <row r="25" spans="1:10" ht="33.75" x14ac:dyDescent="0.2">
      <c r="A25" s="2"/>
      <c r="B25" s="11" t="s">
        <v>56</v>
      </c>
      <c r="C25" s="11" t="s">
        <v>52</v>
      </c>
      <c r="D25" s="11"/>
      <c r="E25" s="11" t="s">
        <v>28</v>
      </c>
      <c r="F25" s="12" t="s">
        <v>57</v>
      </c>
      <c r="G25" s="11" t="s">
        <v>36</v>
      </c>
      <c r="H25" s="13">
        <v>7</v>
      </c>
      <c r="I25" s="14"/>
      <c r="J25" s="14">
        <f t="shared" si="0"/>
        <v>0</v>
      </c>
    </row>
    <row r="26" spans="1:10" ht="22.5" x14ac:dyDescent="0.2">
      <c r="A26" s="2"/>
      <c r="B26" s="11" t="s">
        <v>58</v>
      </c>
      <c r="C26" s="11" t="s">
        <v>59</v>
      </c>
      <c r="D26" s="11"/>
      <c r="E26" s="11" t="s">
        <v>28</v>
      </c>
      <c r="F26" s="12" t="s">
        <v>60</v>
      </c>
      <c r="G26" s="11" t="s">
        <v>30</v>
      </c>
      <c r="H26" s="13">
        <v>250</v>
      </c>
      <c r="I26" s="14"/>
      <c r="J26" s="14">
        <f t="shared" si="0"/>
        <v>0</v>
      </c>
    </row>
    <row r="27" spans="1:10" ht="45" x14ac:dyDescent="0.2">
      <c r="A27" s="2"/>
      <c r="B27" s="11" t="s">
        <v>61</v>
      </c>
      <c r="C27" s="11" t="s">
        <v>62</v>
      </c>
      <c r="D27" s="11"/>
      <c r="E27" s="11" t="s">
        <v>28</v>
      </c>
      <c r="F27" s="12" t="s">
        <v>63</v>
      </c>
      <c r="G27" s="11" t="s">
        <v>45</v>
      </c>
      <c r="H27" s="13">
        <v>119</v>
      </c>
      <c r="I27" s="14"/>
      <c r="J27" s="14">
        <f t="shared" si="0"/>
        <v>0</v>
      </c>
    </row>
    <row r="28" spans="1:10" x14ac:dyDescent="0.2">
      <c r="A28" s="2"/>
      <c r="B28" s="15"/>
      <c r="C28" s="15"/>
      <c r="D28" s="15"/>
      <c r="E28" s="15"/>
      <c r="F28" s="15" t="s">
        <v>64</v>
      </c>
      <c r="G28" s="15"/>
      <c r="H28" s="15"/>
      <c r="I28" s="15"/>
      <c r="J28" s="16">
        <f>J14+J15+J16+J17+J18+J19+J20+J21+J22+J23+J24+J25+J26+J27</f>
        <v>0</v>
      </c>
    </row>
    <row r="29" spans="1:10" ht="45" x14ac:dyDescent="0.2">
      <c r="A29" s="2"/>
      <c r="B29" s="8"/>
      <c r="C29" s="8"/>
      <c r="D29" s="8"/>
      <c r="E29" s="8"/>
      <c r="F29" s="9" t="s">
        <v>65</v>
      </c>
      <c r="G29" s="10"/>
      <c r="H29" s="8"/>
      <c r="I29" s="8"/>
      <c r="J29" s="8"/>
    </row>
    <row r="30" spans="1:10" ht="33.75" x14ac:dyDescent="0.2">
      <c r="A30" s="2"/>
      <c r="B30" s="11" t="s">
        <v>66</v>
      </c>
      <c r="C30" s="11" t="s">
        <v>67</v>
      </c>
      <c r="D30" s="11"/>
      <c r="E30" s="11" t="s">
        <v>68</v>
      </c>
      <c r="F30" s="12" t="s">
        <v>69</v>
      </c>
      <c r="G30" s="11" t="s">
        <v>70</v>
      </c>
      <c r="H30" s="13">
        <v>0.3</v>
      </c>
      <c r="I30" s="14"/>
      <c r="J30" s="14">
        <f>H30*I30</f>
        <v>0</v>
      </c>
    </row>
    <row r="31" spans="1:10" ht="33.75" x14ac:dyDescent="0.2">
      <c r="A31" s="2"/>
      <c r="B31" s="15"/>
      <c r="C31" s="15"/>
      <c r="D31" s="15"/>
      <c r="E31" s="15"/>
      <c r="F31" s="15" t="s">
        <v>71</v>
      </c>
      <c r="G31" s="15"/>
      <c r="H31" s="15"/>
      <c r="I31" s="15"/>
      <c r="J31" s="16">
        <f>J30</f>
        <v>0</v>
      </c>
    </row>
    <row r="32" spans="1:10" x14ac:dyDescent="0.2">
      <c r="A32" s="2"/>
      <c r="B32" s="15"/>
      <c r="C32" s="15"/>
      <c r="D32" s="15"/>
      <c r="E32" s="15"/>
      <c r="F32" s="15" t="s">
        <v>72</v>
      </c>
      <c r="G32" s="15"/>
      <c r="H32" s="15"/>
      <c r="I32" s="15"/>
      <c r="J32" s="16">
        <f>J31+J28+J12</f>
        <v>0</v>
      </c>
    </row>
    <row r="33" spans="1:10" ht="22.5" x14ac:dyDescent="0.2">
      <c r="A33" s="2"/>
      <c r="B33" s="7"/>
      <c r="C33" s="7"/>
      <c r="D33" s="7"/>
      <c r="E33" s="7"/>
      <c r="F33" s="6" t="s">
        <v>73</v>
      </c>
      <c r="G33" s="5"/>
      <c r="H33" s="7"/>
      <c r="I33" s="7"/>
      <c r="J33" s="7"/>
    </row>
    <row r="34" spans="1:10" x14ac:dyDescent="0.2">
      <c r="A34" s="2"/>
      <c r="B34" s="8"/>
      <c r="C34" s="8"/>
      <c r="D34" s="8"/>
      <c r="E34" s="8"/>
      <c r="F34" s="9" t="s">
        <v>74</v>
      </c>
      <c r="G34" s="10"/>
      <c r="H34" s="8"/>
      <c r="I34" s="8"/>
      <c r="J34" s="8"/>
    </row>
    <row r="35" spans="1:10" ht="45" x14ac:dyDescent="0.2">
      <c r="A35" s="2"/>
      <c r="B35" s="11" t="s">
        <v>75</v>
      </c>
      <c r="C35" s="11" t="s">
        <v>76</v>
      </c>
      <c r="D35" s="11"/>
      <c r="E35" s="11" t="s">
        <v>77</v>
      </c>
      <c r="F35" s="12" t="s">
        <v>78</v>
      </c>
      <c r="G35" s="11" t="s">
        <v>45</v>
      </c>
      <c r="H35" s="13">
        <v>2000</v>
      </c>
      <c r="I35" s="14"/>
      <c r="J35" s="14">
        <f>H35*I35</f>
        <v>0</v>
      </c>
    </row>
    <row r="36" spans="1:10" ht="90" x14ac:dyDescent="0.2">
      <c r="A36" s="2"/>
      <c r="B36" s="11" t="s">
        <v>79</v>
      </c>
      <c r="C36" s="11" t="s">
        <v>80</v>
      </c>
      <c r="D36" s="11"/>
      <c r="E36" s="11" t="s">
        <v>77</v>
      </c>
      <c r="F36" s="12" t="s">
        <v>81</v>
      </c>
      <c r="G36" s="11" t="s">
        <v>45</v>
      </c>
      <c r="H36" s="13">
        <v>1500</v>
      </c>
      <c r="I36" s="14"/>
      <c r="J36" s="14">
        <f t="shared" ref="J36:J44" si="1">H36*I36</f>
        <v>0</v>
      </c>
    </row>
    <row r="37" spans="1:10" ht="67.5" x14ac:dyDescent="0.2">
      <c r="A37" s="2"/>
      <c r="B37" s="11" t="s">
        <v>82</v>
      </c>
      <c r="C37" s="11" t="s">
        <v>83</v>
      </c>
      <c r="D37" s="11"/>
      <c r="E37" s="11" t="s">
        <v>84</v>
      </c>
      <c r="F37" s="12" t="s">
        <v>85</v>
      </c>
      <c r="G37" s="11" t="s">
        <v>30</v>
      </c>
      <c r="H37" s="13">
        <v>1350</v>
      </c>
      <c r="I37" s="14"/>
      <c r="J37" s="14">
        <f t="shared" si="1"/>
        <v>0</v>
      </c>
    </row>
    <row r="38" spans="1:10" ht="33.75" x14ac:dyDescent="0.2">
      <c r="A38" s="2"/>
      <c r="B38" s="11" t="s">
        <v>86</v>
      </c>
      <c r="C38" s="11" t="s">
        <v>87</v>
      </c>
      <c r="D38" s="11"/>
      <c r="E38" s="11" t="s">
        <v>88</v>
      </c>
      <c r="F38" s="12" t="s">
        <v>89</v>
      </c>
      <c r="G38" s="11" t="s">
        <v>45</v>
      </c>
      <c r="H38" s="13">
        <v>500</v>
      </c>
      <c r="I38" s="14"/>
      <c r="J38" s="14">
        <f t="shared" si="1"/>
        <v>0</v>
      </c>
    </row>
    <row r="39" spans="1:10" ht="45" x14ac:dyDescent="0.2">
      <c r="A39" s="2"/>
      <c r="B39" s="11" t="s">
        <v>90</v>
      </c>
      <c r="C39" s="11" t="s">
        <v>91</v>
      </c>
      <c r="D39" s="11"/>
      <c r="E39" s="11" t="s">
        <v>88</v>
      </c>
      <c r="F39" s="12" t="s">
        <v>92</v>
      </c>
      <c r="G39" s="11" t="s">
        <v>45</v>
      </c>
      <c r="H39" s="13">
        <v>500</v>
      </c>
      <c r="I39" s="14"/>
      <c r="J39" s="14">
        <f t="shared" si="1"/>
        <v>0</v>
      </c>
    </row>
    <row r="40" spans="1:10" ht="56.25" x14ac:dyDescent="0.2">
      <c r="A40" s="2"/>
      <c r="B40" s="11" t="s">
        <v>93</v>
      </c>
      <c r="C40" s="11" t="s">
        <v>94</v>
      </c>
      <c r="D40" s="11"/>
      <c r="E40" s="11" t="s">
        <v>95</v>
      </c>
      <c r="F40" s="12" t="s">
        <v>96</v>
      </c>
      <c r="G40" s="11" t="s">
        <v>97</v>
      </c>
      <c r="H40" s="13">
        <v>1</v>
      </c>
      <c r="I40" s="14"/>
      <c r="J40" s="14">
        <f t="shared" si="1"/>
        <v>0</v>
      </c>
    </row>
    <row r="41" spans="1:10" ht="33.75" x14ac:dyDescent="0.2">
      <c r="A41" s="2"/>
      <c r="B41" s="11" t="s">
        <v>98</v>
      </c>
      <c r="C41" s="11" t="s">
        <v>99</v>
      </c>
      <c r="D41" s="11"/>
      <c r="E41" s="11" t="s">
        <v>95</v>
      </c>
      <c r="F41" s="12" t="s">
        <v>100</v>
      </c>
      <c r="G41" s="11" t="s">
        <v>45</v>
      </c>
      <c r="H41" s="13">
        <v>0.8</v>
      </c>
      <c r="I41" s="14"/>
      <c r="J41" s="14">
        <f t="shared" si="1"/>
        <v>0</v>
      </c>
    </row>
    <row r="42" spans="1:10" ht="22.5" x14ac:dyDescent="0.2">
      <c r="A42" s="2"/>
      <c r="B42" s="11" t="s">
        <v>101</v>
      </c>
      <c r="C42" s="11" t="s">
        <v>102</v>
      </c>
      <c r="D42" s="11"/>
      <c r="E42" s="11" t="s">
        <v>95</v>
      </c>
      <c r="F42" s="12" t="s">
        <v>103</v>
      </c>
      <c r="G42" s="11" t="s">
        <v>45</v>
      </c>
      <c r="H42" s="13">
        <v>2</v>
      </c>
      <c r="I42" s="14"/>
      <c r="J42" s="14">
        <f t="shared" si="1"/>
        <v>0</v>
      </c>
    </row>
    <row r="43" spans="1:10" ht="45" x14ac:dyDescent="0.2">
      <c r="A43" s="2"/>
      <c r="B43" s="11" t="s">
        <v>104</v>
      </c>
      <c r="C43" s="11" t="s">
        <v>105</v>
      </c>
      <c r="D43" s="11"/>
      <c r="E43" s="11" t="s">
        <v>88</v>
      </c>
      <c r="F43" s="12" t="s">
        <v>106</v>
      </c>
      <c r="G43" s="11" t="s">
        <v>45</v>
      </c>
      <c r="H43" s="13">
        <v>2</v>
      </c>
      <c r="I43" s="14"/>
      <c r="J43" s="14">
        <f t="shared" si="1"/>
        <v>0</v>
      </c>
    </row>
    <row r="44" spans="1:10" ht="56.25" x14ac:dyDescent="0.2">
      <c r="A44" s="2"/>
      <c r="B44" s="11" t="s">
        <v>107</v>
      </c>
      <c r="C44" s="11" t="s">
        <v>108</v>
      </c>
      <c r="D44" s="11"/>
      <c r="E44" s="11" t="s">
        <v>95</v>
      </c>
      <c r="F44" s="12" t="s">
        <v>109</v>
      </c>
      <c r="G44" s="11" t="s">
        <v>30</v>
      </c>
      <c r="H44" s="13">
        <v>6.3</v>
      </c>
      <c r="I44" s="14"/>
      <c r="J44" s="14">
        <f t="shared" si="1"/>
        <v>0</v>
      </c>
    </row>
    <row r="45" spans="1:10" ht="22.5" x14ac:dyDescent="0.2">
      <c r="A45" s="2"/>
      <c r="B45" s="11" t="s">
        <v>110</v>
      </c>
      <c r="C45" s="11" t="s">
        <v>111</v>
      </c>
      <c r="D45" s="11"/>
      <c r="E45" s="11" t="s">
        <v>95</v>
      </c>
      <c r="F45" s="12" t="s">
        <v>112</v>
      </c>
      <c r="G45" s="11" t="s">
        <v>113</v>
      </c>
      <c r="H45" s="13">
        <v>1</v>
      </c>
      <c r="I45" s="14"/>
      <c r="J45" s="14">
        <f>H45*I45</f>
        <v>0</v>
      </c>
    </row>
    <row r="46" spans="1:10" x14ac:dyDescent="0.2">
      <c r="A46" s="2"/>
      <c r="B46" s="15"/>
      <c r="C46" s="15"/>
      <c r="D46" s="15"/>
      <c r="E46" s="15"/>
      <c r="F46" s="15" t="s">
        <v>114</v>
      </c>
      <c r="G46" s="15"/>
      <c r="H46" s="15"/>
      <c r="I46" s="15"/>
      <c r="J46" s="16">
        <f>J35+J36+J37+J38+J39+J40+J41+J42+J43+J44+J45</f>
        <v>0</v>
      </c>
    </row>
    <row r="47" spans="1:10" x14ac:dyDescent="0.2">
      <c r="A47" s="2"/>
      <c r="B47" s="8"/>
      <c r="C47" s="8"/>
      <c r="D47" s="8"/>
      <c r="E47" s="8"/>
      <c r="F47" s="9" t="s">
        <v>115</v>
      </c>
      <c r="G47" s="10"/>
      <c r="H47" s="8"/>
      <c r="I47" s="8"/>
      <c r="J47" s="8"/>
    </row>
    <row r="48" spans="1:10" ht="45" x14ac:dyDescent="0.2">
      <c r="A48" s="2"/>
      <c r="B48" s="11" t="s">
        <v>116</v>
      </c>
      <c r="C48" s="11" t="s">
        <v>76</v>
      </c>
      <c r="D48" s="11"/>
      <c r="E48" s="11" t="s">
        <v>77</v>
      </c>
      <c r="F48" s="12" t="s">
        <v>78</v>
      </c>
      <c r="G48" s="11" t="s">
        <v>45</v>
      </c>
      <c r="H48" s="13">
        <v>520.79999999999995</v>
      </c>
      <c r="I48" s="14"/>
      <c r="J48" s="14">
        <f>H48*I48</f>
        <v>0</v>
      </c>
    </row>
    <row r="49" spans="1:10" ht="90" x14ac:dyDescent="0.2">
      <c r="A49" s="2"/>
      <c r="B49" s="11" t="s">
        <v>117</v>
      </c>
      <c r="C49" s="11" t="s">
        <v>80</v>
      </c>
      <c r="D49" s="11"/>
      <c r="E49" s="11" t="s">
        <v>77</v>
      </c>
      <c r="F49" s="12" t="s">
        <v>118</v>
      </c>
      <c r="G49" s="11" t="s">
        <v>45</v>
      </c>
      <c r="H49" s="13">
        <v>520.79999999999995</v>
      </c>
      <c r="I49" s="14"/>
      <c r="J49" s="14">
        <f t="shared" ref="J49:J57" si="2">H49*I49</f>
        <v>0</v>
      </c>
    </row>
    <row r="50" spans="1:10" ht="45" x14ac:dyDescent="0.2">
      <c r="A50" s="2"/>
      <c r="B50" s="11" t="s">
        <v>119</v>
      </c>
      <c r="C50" s="11" t="s">
        <v>120</v>
      </c>
      <c r="D50" s="11"/>
      <c r="E50" s="11" t="s">
        <v>121</v>
      </c>
      <c r="F50" s="12" t="s">
        <v>122</v>
      </c>
      <c r="G50" s="11" t="s">
        <v>36</v>
      </c>
      <c r="H50" s="13">
        <v>318</v>
      </c>
      <c r="I50" s="14"/>
      <c r="J50" s="14">
        <f t="shared" si="2"/>
        <v>0</v>
      </c>
    </row>
    <row r="51" spans="1:10" ht="45" x14ac:dyDescent="0.2">
      <c r="A51" s="2"/>
      <c r="B51" s="11" t="s">
        <v>123</v>
      </c>
      <c r="C51" s="11" t="s">
        <v>124</v>
      </c>
      <c r="D51" s="11"/>
      <c r="E51" s="11" t="s">
        <v>121</v>
      </c>
      <c r="F51" s="12" t="s">
        <v>125</v>
      </c>
      <c r="G51" s="11" t="s">
        <v>36</v>
      </c>
      <c r="H51" s="13">
        <v>28</v>
      </c>
      <c r="I51" s="14"/>
      <c r="J51" s="14">
        <f t="shared" si="2"/>
        <v>0</v>
      </c>
    </row>
    <row r="52" spans="1:10" ht="45" x14ac:dyDescent="0.2">
      <c r="A52" s="2"/>
      <c r="B52" s="11" t="s">
        <v>126</v>
      </c>
      <c r="C52" s="11" t="s">
        <v>127</v>
      </c>
      <c r="D52" s="11"/>
      <c r="E52" s="11" t="s">
        <v>121</v>
      </c>
      <c r="F52" s="12" t="s">
        <v>128</v>
      </c>
      <c r="G52" s="11" t="s">
        <v>36</v>
      </c>
      <c r="H52" s="13">
        <v>28</v>
      </c>
      <c r="I52" s="14"/>
      <c r="J52" s="14">
        <f t="shared" si="2"/>
        <v>0</v>
      </c>
    </row>
    <row r="53" spans="1:10" ht="45" x14ac:dyDescent="0.2">
      <c r="A53" s="2"/>
      <c r="B53" s="11" t="s">
        <v>129</v>
      </c>
      <c r="C53" s="11" t="s">
        <v>127</v>
      </c>
      <c r="D53" s="11"/>
      <c r="E53" s="11" t="s">
        <v>121</v>
      </c>
      <c r="F53" s="12" t="s">
        <v>130</v>
      </c>
      <c r="G53" s="11" t="s">
        <v>36</v>
      </c>
      <c r="H53" s="13">
        <v>7</v>
      </c>
      <c r="I53" s="14"/>
      <c r="J53" s="14">
        <f t="shared" si="2"/>
        <v>0</v>
      </c>
    </row>
    <row r="54" spans="1:10" ht="22.5" x14ac:dyDescent="0.2">
      <c r="A54" s="2"/>
      <c r="B54" s="11" t="s">
        <v>131</v>
      </c>
      <c r="C54" s="11" t="s">
        <v>132</v>
      </c>
      <c r="D54" s="11"/>
      <c r="E54" s="11" t="s">
        <v>121</v>
      </c>
      <c r="F54" s="12" t="s">
        <v>133</v>
      </c>
      <c r="G54" s="11" t="s">
        <v>113</v>
      </c>
      <c r="H54" s="13">
        <v>82</v>
      </c>
      <c r="I54" s="14"/>
      <c r="J54" s="14">
        <f t="shared" si="2"/>
        <v>0</v>
      </c>
    </row>
    <row r="55" spans="1:10" ht="22.5" x14ac:dyDescent="0.2">
      <c r="A55" s="2"/>
      <c r="B55" s="11" t="s">
        <v>134</v>
      </c>
      <c r="C55" s="11" t="s">
        <v>135</v>
      </c>
      <c r="D55" s="11"/>
      <c r="E55" s="11" t="s">
        <v>121</v>
      </c>
      <c r="F55" s="12" t="s">
        <v>136</v>
      </c>
      <c r="G55" s="11" t="s">
        <v>113</v>
      </c>
      <c r="H55" s="13">
        <v>6</v>
      </c>
      <c r="I55" s="14"/>
      <c r="J55" s="14">
        <f t="shared" si="2"/>
        <v>0</v>
      </c>
    </row>
    <row r="56" spans="1:10" ht="33.75" x14ac:dyDescent="0.2">
      <c r="A56" s="2"/>
      <c r="B56" s="11" t="s">
        <v>137</v>
      </c>
      <c r="C56" s="11" t="s">
        <v>138</v>
      </c>
      <c r="D56" s="11"/>
      <c r="E56" s="11" t="s">
        <v>121</v>
      </c>
      <c r="F56" s="12" t="s">
        <v>139</v>
      </c>
      <c r="G56" s="11" t="s">
        <v>113</v>
      </c>
      <c r="H56" s="13">
        <v>8</v>
      </c>
      <c r="I56" s="14"/>
      <c r="J56" s="14">
        <f t="shared" si="2"/>
        <v>0</v>
      </c>
    </row>
    <row r="57" spans="1:10" ht="33.75" x14ac:dyDescent="0.2">
      <c r="A57" s="2"/>
      <c r="B57" s="11" t="s">
        <v>140</v>
      </c>
      <c r="C57" s="11" t="s">
        <v>138</v>
      </c>
      <c r="D57" s="11"/>
      <c r="E57" s="11" t="s">
        <v>121</v>
      </c>
      <c r="F57" s="12" t="s">
        <v>141</v>
      </c>
      <c r="G57" s="11" t="s">
        <v>113</v>
      </c>
      <c r="H57" s="13">
        <v>2</v>
      </c>
      <c r="I57" s="14"/>
      <c r="J57" s="14">
        <f t="shared" si="2"/>
        <v>0</v>
      </c>
    </row>
    <row r="58" spans="1:10" x14ac:dyDescent="0.2">
      <c r="A58" s="2"/>
      <c r="B58" s="15"/>
      <c r="C58" s="15"/>
      <c r="D58" s="15"/>
      <c r="E58" s="15"/>
      <c r="F58" s="15" t="s">
        <v>142</v>
      </c>
      <c r="G58" s="15"/>
      <c r="H58" s="15"/>
      <c r="I58" s="15"/>
      <c r="J58" s="16">
        <f>J48+J49+J50+J51+J52+J53+J54+J55+J56+J57</f>
        <v>0</v>
      </c>
    </row>
    <row r="59" spans="1:10" x14ac:dyDescent="0.2">
      <c r="A59" s="2"/>
      <c r="B59" s="8"/>
      <c r="C59" s="8"/>
      <c r="D59" s="8"/>
      <c r="E59" s="8"/>
      <c r="F59" s="9" t="s">
        <v>143</v>
      </c>
      <c r="G59" s="10"/>
      <c r="H59" s="8"/>
      <c r="I59" s="8"/>
      <c r="J59" s="8"/>
    </row>
    <row r="60" spans="1:10" ht="45" x14ac:dyDescent="0.2">
      <c r="A60" s="2"/>
      <c r="B60" s="11" t="s">
        <v>144</v>
      </c>
      <c r="C60" s="11" t="s">
        <v>76</v>
      </c>
      <c r="D60" s="11"/>
      <c r="E60" s="11" t="s">
        <v>77</v>
      </c>
      <c r="F60" s="12" t="s">
        <v>78</v>
      </c>
      <c r="G60" s="11" t="s">
        <v>45</v>
      </c>
      <c r="H60" s="13">
        <v>228.9</v>
      </c>
      <c r="I60" s="14"/>
      <c r="J60" s="14">
        <f>H60*I60</f>
        <v>0</v>
      </c>
    </row>
    <row r="61" spans="1:10" ht="90" x14ac:dyDescent="0.2">
      <c r="A61" s="2"/>
      <c r="B61" s="11" t="s">
        <v>145</v>
      </c>
      <c r="C61" s="11" t="s">
        <v>80</v>
      </c>
      <c r="D61" s="11"/>
      <c r="E61" s="11" t="s">
        <v>77</v>
      </c>
      <c r="F61" s="12" t="s">
        <v>81</v>
      </c>
      <c r="G61" s="11" t="s">
        <v>45</v>
      </c>
      <c r="H61" s="13">
        <v>228.9</v>
      </c>
      <c r="I61" s="14"/>
      <c r="J61" s="14">
        <f t="shared" ref="J61:J72" si="3">H61*I61</f>
        <v>0</v>
      </c>
    </row>
    <row r="62" spans="1:10" ht="22.5" x14ac:dyDescent="0.2">
      <c r="A62" s="2"/>
      <c r="B62" s="11" t="s">
        <v>146</v>
      </c>
      <c r="C62" s="11" t="s">
        <v>147</v>
      </c>
      <c r="D62" s="11"/>
      <c r="E62" s="11" t="s">
        <v>28</v>
      </c>
      <c r="F62" s="12" t="s">
        <v>148</v>
      </c>
      <c r="G62" s="11" t="s">
        <v>36</v>
      </c>
      <c r="H62" s="13">
        <v>35</v>
      </c>
      <c r="I62" s="14"/>
      <c r="J62" s="14">
        <f t="shared" si="3"/>
        <v>0</v>
      </c>
    </row>
    <row r="63" spans="1:10" ht="22.5" x14ac:dyDescent="0.2">
      <c r="A63" s="2"/>
      <c r="B63" s="11" t="s">
        <v>149</v>
      </c>
      <c r="C63" s="11" t="s">
        <v>147</v>
      </c>
      <c r="D63" s="11"/>
      <c r="E63" s="11" t="s">
        <v>28</v>
      </c>
      <c r="F63" s="12" t="s">
        <v>150</v>
      </c>
      <c r="G63" s="11" t="s">
        <v>36</v>
      </c>
      <c r="H63" s="13">
        <v>11</v>
      </c>
      <c r="I63" s="14"/>
      <c r="J63" s="14">
        <f t="shared" si="3"/>
        <v>0</v>
      </c>
    </row>
    <row r="64" spans="1:10" ht="22.5" x14ac:dyDescent="0.2">
      <c r="A64" s="2"/>
      <c r="B64" s="11" t="s">
        <v>151</v>
      </c>
      <c r="C64" s="11" t="s">
        <v>147</v>
      </c>
      <c r="D64" s="11"/>
      <c r="E64" s="11" t="s">
        <v>28</v>
      </c>
      <c r="F64" s="12" t="s">
        <v>152</v>
      </c>
      <c r="G64" s="11" t="s">
        <v>36</v>
      </c>
      <c r="H64" s="13">
        <v>13</v>
      </c>
      <c r="I64" s="14"/>
      <c r="J64" s="14">
        <f t="shared" si="3"/>
        <v>0</v>
      </c>
    </row>
    <row r="65" spans="1:10" ht="22.5" x14ac:dyDescent="0.2">
      <c r="A65" s="2"/>
      <c r="B65" s="11" t="s">
        <v>153</v>
      </c>
      <c r="C65" s="11" t="s">
        <v>154</v>
      </c>
      <c r="D65" s="11"/>
      <c r="E65" s="11" t="s">
        <v>28</v>
      </c>
      <c r="F65" s="12" t="s">
        <v>155</v>
      </c>
      <c r="G65" s="11" t="s">
        <v>45</v>
      </c>
      <c r="H65" s="13">
        <v>10</v>
      </c>
      <c r="I65" s="14"/>
      <c r="J65" s="14">
        <f t="shared" si="3"/>
        <v>0</v>
      </c>
    </row>
    <row r="66" spans="1:10" ht="45" x14ac:dyDescent="0.2">
      <c r="A66" s="2"/>
      <c r="B66" s="11" t="s">
        <v>156</v>
      </c>
      <c r="C66" s="11" t="s">
        <v>157</v>
      </c>
      <c r="D66" s="11"/>
      <c r="E66" s="11" t="s">
        <v>121</v>
      </c>
      <c r="F66" s="12" t="s">
        <v>158</v>
      </c>
      <c r="G66" s="11" t="s">
        <v>36</v>
      </c>
      <c r="H66" s="13">
        <v>35</v>
      </c>
      <c r="I66" s="14"/>
      <c r="J66" s="14">
        <f t="shared" si="3"/>
        <v>0</v>
      </c>
    </row>
    <row r="67" spans="1:10" ht="56.25" x14ac:dyDescent="0.2">
      <c r="A67" s="2"/>
      <c r="B67" s="11" t="s">
        <v>159</v>
      </c>
      <c r="C67" s="11" t="s">
        <v>160</v>
      </c>
      <c r="D67" s="11"/>
      <c r="E67" s="11" t="s">
        <v>121</v>
      </c>
      <c r="F67" s="12" t="s">
        <v>161</v>
      </c>
      <c r="G67" s="11" t="s">
        <v>36</v>
      </c>
      <c r="H67" s="13">
        <v>11</v>
      </c>
      <c r="I67" s="14"/>
      <c r="J67" s="14">
        <f t="shared" si="3"/>
        <v>0</v>
      </c>
    </row>
    <row r="68" spans="1:10" ht="56.25" x14ac:dyDescent="0.2">
      <c r="A68" s="2"/>
      <c r="B68" s="11" t="s">
        <v>162</v>
      </c>
      <c r="C68" s="11" t="s">
        <v>163</v>
      </c>
      <c r="D68" s="11"/>
      <c r="E68" s="11" t="s">
        <v>121</v>
      </c>
      <c r="F68" s="12" t="s">
        <v>164</v>
      </c>
      <c r="G68" s="11" t="s">
        <v>36</v>
      </c>
      <c r="H68" s="13">
        <v>13</v>
      </c>
      <c r="I68" s="14"/>
      <c r="J68" s="14">
        <f t="shared" si="3"/>
        <v>0</v>
      </c>
    </row>
    <row r="69" spans="1:10" ht="33.75" x14ac:dyDescent="0.2">
      <c r="A69" s="2"/>
      <c r="B69" s="11" t="s">
        <v>165</v>
      </c>
      <c r="C69" s="11" t="s">
        <v>166</v>
      </c>
      <c r="D69" s="11"/>
      <c r="E69" s="11" t="s">
        <v>121</v>
      </c>
      <c r="F69" s="12" t="s">
        <v>167</v>
      </c>
      <c r="G69" s="11" t="s">
        <v>45</v>
      </c>
      <c r="H69" s="13">
        <v>13.7</v>
      </c>
      <c r="I69" s="14"/>
      <c r="J69" s="14">
        <f t="shared" si="3"/>
        <v>0</v>
      </c>
    </row>
    <row r="70" spans="1:10" ht="33.75" x14ac:dyDescent="0.2">
      <c r="A70" s="2"/>
      <c r="B70" s="11" t="s">
        <v>168</v>
      </c>
      <c r="C70" s="11" t="s">
        <v>169</v>
      </c>
      <c r="D70" s="11"/>
      <c r="E70" s="11" t="s">
        <v>121</v>
      </c>
      <c r="F70" s="12" t="s">
        <v>170</v>
      </c>
      <c r="G70" s="11" t="s">
        <v>45</v>
      </c>
      <c r="H70" s="13">
        <v>1.9</v>
      </c>
      <c r="I70" s="14"/>
      <c r="J70" s="14">
        <f t="shared" si="3"/>
        <v>0</v>
      </c>
    </row>
    <row r="71" spans="1:10" ht="45" x14ac:dyDescent="0.2">
      <c r="A71" s="2"/>
      <c r="B71" s="11" t="s">
        <v>171</v>
      </c>
      <c r="C71" s="11" t="s">
        <v>62</v>
      </c>
      <c r="D71" s="11"/>
      <c r="E71" s="11" t="s">
        <v>28</v>
      </c>
      <c r="F71" s="12" t="s">
        <v>63</v>
      </c>
      <c r="G71" s="11" t="s">
        <v>45</v>
      </c>
      <c r="H71" s="13">
        <v>14.1</v>
      </c>
      <c r="I71" s="14"/>
      <c r="J71" s="14">
        <f t="shared" si="3"/>
        <v>0</v>
      </c>
    </row>
    <row r="72" spans="1:10" ht="22.5" x14ac:dyDescent="0.2">
      <c r="A72" s="2"/>
      <c r="B72" s="11" t="s">
        <v>172</v>
      </c>
      <c r="C72" s="11" t="s">
        <v>169</v>
      </c>
      <c r="D72" s="11"/>
      <c r="E72" s="11"/>
      <c r="F72" s="12" t="s">
        <v>173</v>
      </c>
      <c r="G72" s="11" t="s">
        <v>45</v>
      </c>
      <c r="H72" s="13">
        <v>12.14</v>
      </c>
      <c r="I72" s="14"/>
      <c r="J72" s="14">
        <f t="shared" si="3"/>
        <v>0</v>
      </c>
    </row>
    <row r="73" spans="1:10" x14ac:dyDescent="0.2">
      <c r="A73" s="2"/>
      <c r="B73" s="15"/>
      <c r="C73" s="15"/>
      <c r="D73" s="15"/>
      <c r="E73" s="15"/>
      <c r="F73" s="15" t="s">
        <v>174</v>
      </c>
      <c r="G73" s="15"/>
      <c r="H73" s="15"/>
      <c r="I73" s="15"/>
      <c r="J73" s="16">
        <f>J60+J61+J62+J64+J63+J65+J66+J67+J68+J69+J70+J71+J72</f>
        <v>0</v>
      </c>
    </row>
    <row r="74" spans="1:10" x14ac:dyDescent="0.2">
      <c r="A74" s="2"/>
      <c r="B74" s="15"/>
      <c r="C74" s="15"/>
      <c r="D74" s="15"/>
      <c r="E74" s="15"/>
      <c r="F74" s="15" t="s">
        <v>175</v>
      </c>
      <c r="G74" s="15"/>
      <c r="H74" s="15"/>
      <c r="I74" s="15"/>
      <c r="J74" s="16">
        <f>J73+J58+J46</f>
        <v>0</v>
      </c>
    </row>
    <row r="75" spans="1:10" ht="22.5" x14ac:dyDescent="0.2">
      <c r="A75" s="2"/>
      <c r="B75" s="7"/>
      <c r="C75" s="7"/>
      <c r="D75" s="7"/>
      <c r="E75" s="7"/>
      <c r="F75" s="6" t="s">
        <v>176</v>
      </c>
      <c r="G75" s="5"/>
      <c r="H75" s="7"/>
      <c r="I75" s="7"/>
      <c r="J75" s="7"/>
    </row>
    <row r="76" spans="1:10" x14ac:dyDescent="0.2">
      <c r="A76" s="2"/>
      <c r="B76" s="8"/>
      <c r="C76" s="8"/>
      <c r="D76" s="8"/>
      <c r="E76" s="8"/>
      <c r="F76" s="9" t="s">
        <v>26</v>
      </c>
      <c r="G76" s="10"/>
      <c r="H76" s="8"/>
      <c r="I76" s="8"/>
      <c r="J76" s="8"/>
    </row>
    <row r="77" spans="1:10" ht="78.75" x14ac:dyDescent="0.2">
      <c r="A77" s="2"/>
      <c r="B77" s="11" t="s">
        <v>177</v>
      </c>
      <c r="C77" s="11" t="s">
        <v>178</v>
      </c>
      <c r="D77" s="11"/>
      <c r="E77" s="11" t="s">
        <v>179</v>
      </c>
      <c r="F77" s="12" t="s">
        <v>180</v>
      </c>
      <c r="G77" s="11" t="s">
        <v>30</v>
      </c>
      <c r="H77" s="13">
        <v>11300</v>
      </c>
      <c r="I77" s="14"/>
      <c r="J77" s="14">
        <f>H77*I77</f>
        <v>0</v>
      </c>
    </row>
    <row r="78" spans="1:10" x14ac:dyDescent="0.2">
      <c r="A78" s="2"/>
      <c r="B78" s="15"/>
      <c r="C78" s="15"/>
      <c r="D78" s="15"/>
      <c r="E78" s="15"/>
      <c r="F78" s="15" t="s">
        <v>64</v>
      </c>
      <c r="G78" s="15"/>
      <c r="H78" s="15"/>
      <c r="I78" s="15"/>
      <c r="J78" s="16">
        <f>J77</f>
        <v>0</v>
      </c>
    </row>
    <row r="79" spans="1:10" x14ac:dyDescent="0.2">
      <c r="A79" s="2"/>
      <c r="B79" s="8"/>
      <c r="C79" s="8"/>
      <c r="D79" s="8"/>
      <c r="E79" s="8"/>
      <c r="F79" s="9" t="s">
        <v>181</v>
      </c>
      <c r="G79" s="10"/>
      <c r="H79" s="8"/>
      <c r="I79" s="8"/>
      <c r="J79" s="8"/>
    </row>
    <row r="80" spans="1:10" ht="45" x14ac:dyDescent="0.2">
      <c r="A80" s="2"/>
      <c r="B80" s="11" t="s">
        <v>182</v>
      </c>
      <c r="C80" s="11" t="s">
        <v>76</v>
      </c>
      <c r="D80" s="11"/>
      <c r="E80" s="11" t="s">
        <v>77</v>
      </c>
      <c r="F80" s="12" t="s">
        <v>183</v>
      </c>
      <c r="G80" s="11" t="s">
        <v>45</v>
      </c>
      <c r="H80" s="13">
        <v>9699</v>
      </c>
      <c r="I80" s="14"/>
      <c r="J80" s="14">
        <f>H80*I80</f>
        <v>0</v>
      </c>
    </row>
    <row r="81" spans="1:10" ht="90" x14ac:dyDescent="0.2">
      <c r="A81" s="2"/>
      <c r="B81" s="11" t="s">
        <v>184</v>
      </c>
      <c r="C81" s="11" t="s">
        <v>80</v>
      </c>
      <c r="D81" s="11"/>
      <c r="E81" s="11" t="s">
        <v>77</v>
      </c>
      <c r="F81" s="12" t="s">
        <v>81</v>
      </c>
      <c r="G81" s="11" t="s">
        <v>45</v>
      </c>
      <c r="H81" s="13">
        <v>9699</v>
      </c>
      <c r="I81" s="14"/>
      <c r="J81" s="14">
        <f t="shared" ref="J81:J82" si="4">H81*I81</f>
        <v>0</v>
      </c>
    </row>
    <row r="82" spans="1:10" ht="33.75" x14ac:dyDescent="0.2">
      <c r="A82" s="2"/>
      <c r="B82" s="11" t="s">
        <v>185</v>
      </c>
      <c r="C82" s="11" t="s">
        <v>87</v>
      </c>
      <c r="D82" s="11"/>
      <c r="E82" s="11" t="s">
        <v>88</v>
      </c>
      <c r="F82" s="12" t="s">
        <v>89</v>
      </c>
      <c r="G82" s="11" t="s">
        <v>45</v>
      </c>
      <c r="H82" s="13">
        <v>2000</v>
      </c>
      <c r="I82" s="14"/>
      <c r="J82" s="14">
        <f t="shared" si="4"/>
        <v>0</v>
      </c>
    </row>
    <row r="83" spans="1:10" x14ac:dyDescent="0.2">
      <c r="A83" s="2"/>
      <c r="B83" s="15"/>
      <c r="C83" s="15"/>
      <c r="D83" s="15"/>
      <c r="E83" s="15"/>
      <c r="F83" s="15" t="s">
        <v>186</v>
      </c>
      <c r="G83" s="15"/>
      <c r="H83" s="15"/>
      <c r="I83" s="15"/>
      <c r="J83" s="16">
        <f>J80+J81+J82</f>
        <v>0</v>
      </c>
    </row>
    <row r="84" spans="1:10" ht="22.5" x14ac:dyDescent="0.2">
      <c r="A84" s="2"/>
      <c r="B84" s="8"/>
      <c r="C84" s="8"/>
      <c r="D84" s="8"/>
      <c r="E84" s="8"/>
      <c r="F84" s="9" t="s">
        <v>187</v>
      </c>
      <c r="G84" s="10"/>
      <c r="H84" s="8"/>
      <c r="I84" s="8"/>
      <c r="J84" s="8"/>
    </row>
    <row r="85" spans="1:10" ht="45" x14ac:dyDescent="0.2">
      <c r="A85" s="2"/>
      <c r="B85" s="11" t="s">
        <v>188</v>
      </c>
      <c r="C85" s="11" t="s">
        <v>189</v>
      </c>
      <c r="D85" s="11"/>
      <c r="E85" s="11" t="s">
        <v>190</v>
      </c>
      <c r="F85" s="12" t="s">
        <v>191</v>
      </c>
      <c r="G85" s="11" t="s">
        <v>30</v>
      </c>
      <c r="H85" s="13">
        <v>16165</v>
      </c>
      <c r="I85" s="14"/>
      <c r="J85" s="14">
        <f>H85*I85</f>
        <v>0</v>
      </c>
    </row>
    <row r="86" spans="1:10" ht="56.25" x14ac:dyDescent="0.2">
      <c r="A86" s="2"/>
      <c r="B86" s="11" t="s">
        <v>192</v>
      </c>
      <c r="C86" s="11" t="s">
        <v>193</v>
      </c>
      <c r="D86" s="11"/>
      <c r="E86" s="11" t="s">
        <v>194</v>
      </c>
      <c r="F86" s="12" t="s">
        <v>195</v>
      </c>
      <c r="G86" s="11" t="s">
        <v>30</v>
      </c>
      <c r="H86" s="13">
        <v>16165</v>
      </c>
      <c r="I86" s="14"/>
      <c r="J86" s="14">
        <f t="shared" ref="J86:J87" si="5">H86*I86</f>
        <v>0</v>
      </c>
    </row>
    <row r="87" spans="1:10" ht="56.25" x14ac:dyDescent="0.2">
      <c r="A87" s="2"/>
      <c r="B87" s="11" t="s">
        <v>196</v>
      </c>
      <c r="C87" s="11" t="s">
        <v>197</v>
      </c>
      <c r="D87" s="11"/>
      <c r="E87" s="11" t="s">
        <v>198</v>
      </c>
      <c r="F87" s="12" t="s">
        <v>199</v>
      </c>
      <c r="G87" s="11" t="s">
        <v>30</v>
      </c>
      <c r="H87" s="13">
        <v>15565</v>
      </c>
      <c r="I87" s="14"/>
      <c r="J87" s="14">
        <f t="shared" si="5"/>
        <v>0</v>
      </c>
    </row>
    <row r="88" spans="1:10" ht="22.5" x14ac:dyDescent="0.2">
      <c r="A88" s="2"/>
      <c r="B88" s="15"/>
      <c r="C88" s="15"/>
      <c r="D88" s="15"/>
      <c r="E88" s="15"/>
      <c r="F88" s="15" t="s">
        <v>200</v>
      </c>
      <c r="G88" s="15"/>
      <c r="H88" s="15"/>
      <c r="I88" s="15"/>
      <c r="J88" s="16">
        <f>J85+J86+J87</f>
        <v>0</v>
      </c>
    </row>
    <row r="89" spans="1:10" x14ac:dyDescent="0.2">
      <c r="A89" s="2"/>
      <c r="B89" s="8"/>
      <c r="C89" s="8"/>
      <c r="D89" s="8"/>
      <c r="E89" s="8"/>
      <c r="F89" s="9" t="s">
        <v>201</v>
      </c>
      <c r="G89" s="10"/>
      <c r="H89" s="8"/>
      <c r="I89" s="8"/>
      <c r="J89" s="8"/>
    </row>
    <row r="90" spans="1:10" ht="45" x14ac:dyDescent="0.2">
      <c r="A90" s="2"/>
      <c r="B90" s="11" t="s">
        <v>202</v>
      </c>
      <c r="C90" s="11" t="s">
        <v>203</v>
      </c>
      <c r="D90" s="11"/>
      <c r="E90" s="11" t="s">
        <v>204</v>
      </c>
      <c r="F90" s="12" t="s">
        <v>205</v>
      </c>
      <c r="G90" s="11" t="s">
        <v>30</v>
      </c>
      <c r="H90" s="13">
        <v>100</v>
      </c>
      <c r="I90" s="14"/>
      <c r="J90" s="14">
        <f>H90*I90</f>
        <v>0</v>
      </c>
    </row>
    <row r="91" spans="1:10" ht="78.75" x14ac:dyDescent="0.2">
      <c r="A91" s="2"/>
      <c r="B91" s="11" t="s">
        <v>206</v>
      </c>
      <c r="C91" s="11" t="s">
        <v>207</v>
      </c>
      <c r="D91" s="11"/>
      <c r="E91" s="11" t="s">
        <v>208</v>
      </c>
      <c r="F91" s="12" t="s">
        <v>209</v>
      </c>
      <c r="G91" s="11" t="s">
        <v>30</v>
      </c>
      <c r="H91" s="13">
        <v>11200</v>
      </c>
      <c r="I91" s="14"/>
      <c r="J91" s="14">
        <f t="shared" ref="J91:J93" si="6">H91*I91</f>
        <v>0</v>
      </c>
    </row>
    <row r="92" spans="1:10" ht="78.75" x14ac:dyDescent="0.2">
      <c r="A92" s="2"/>
      <c r="B92" s="11" t="s">
        <v>210</v>
      </c>
      <c r="C92" s="11" t="s">
        <v>211</v>
      </c>
      <c r="D92" s="11"/>
      <c r="E92" s="11" t="s">
        <v>212</v>
      </c>
      <c r="F92" s="12" t="s">
        <v>213</v>
      </c>
      <c r="G92" s="11" t="s">
        <v>30</v>
      </c>
      <c r="H92" s="13">
        <v>11000</v>
      </c>
      <c r="I92" s="14"/>
      <c r="J92" s="14">
        <f t="shared" si="6"/>
        <v>0</v>
      </c>
    </row>
    <row r="93" spans="1:10" ht="33.75" x14ac:dyDescent="0.2">
      <c r="A93" s="2"/>
      <c r="B93" s="11" t="s">
        <v>214</v>
      </c>
      <c r="C93" s="11" t="s">
        <v>215</v>
      </c>
      <c r="D93" s="11"/>
      <c r="E93" s="11" t="s">
        <v>208</v>
      </c>
      <c r="F93" s="12" t="s">
        <v>216</v>
      </c>
      <c r="G93" s="11" t="s">
        <v>217</v>
      </c>
      <c r="H93" s="13">
        <v>400</v>
      </c>
      <c r="I93" s="14"/>
      <c r="J93" s="14">
        <f t="shared" si="6"/>
        <v>0</v>
      </c>
    </row>
    <row r="94" spans="1:10" x14ac:dyDescent="0.2">
      <c r="A94" s="2"/>
      <c r="B94" s="15"/>
      <c r="C94" s="15"/>
      <c r="D94" s="15"/>
      <c r="E94" s="15"/>
      <c r="F94" s="15" t="s">
        <v>218</v>
      </c>
      <c r="G94" s="15"/>
      <c r="H94" s="15"/>
      <c r="I94" s="15"/>
      <c r="J94" s="16">
        <f>J90+J91+J92+J93</f>
        <v>0</v>
      </c>
    </row>
    <row r="95" spans="1:10" x14ac:dyDescent="0.2">
      <c r="A95" s="2"/>
      <c r="B95" s="15"/>
      <c r="C95" s="15"/>
      <c r="D95" s="15"/>
      <c r="E95" s="15"/>
      <c r="F95" s="15" t="s">
        <v>219</v>
      </c>
      <c r="G95" s="15"/>
      <c r="H95" s="15"/>
      <c r="I95" s="15"/>
      <c r="J95" s="16">
        <f>J94+J88+J83+J78</f>
        <v>0</v>
      </c>
    </row>
    <row r="96" spans="1:10" x14ac:dyDescent="0.2">
      <c r="A96" s="2"/>
      <c r="B96" s="7"/>
      <c r="C96" s="7"/>
      <c r="D96" s="7"/>
      <c r="E96" s="7"/>
      <c r="F96" s="6" t="s">
        <v>220</v>
      </c>
      <c r="G96" s="5"/>
      <c r="H96" s="7"/>
      <c r="I96" s="7"/>
      <c r="J96" s="7"/>
    </row>
    <row r="97" spans="1:10" ht="22.5" x14ac:dyDescent="0.2">
      <c r="A97" s="2"/>
      <c r="B97" s="8"/>
      <c r="C97" s="8"/>
      <c r="D97" s="8"/>
      <c r="E97" s="8"/>
      <c r="F97" s="9" t="s">
        <v>221</v>
      </c>
      <c r="G97" s="10"/>
      <c r="H97" s="8"/>
      <c r="I97" s="8"/>
      <c r="J97" s="8"/>
    </row>
    <row r="98" spans="1:10" ht="33.75" x14ac:dyDescent="0.2">
      <c r="A98" s="2"/>
      <c r="B98" s="11" t="s">
        <v>222</v>
      </c>
      <c r="C98" s="11" t="s">
        <v>223</v>
      </c>
      <c r="D98" s="11"/>
      <c r="E98" s="11" t="s">
        <v>198</v>
      </c>
      <c r="F98" s="12" t="s">
        <v>224</v>
      </c>
      <c r="G98" s="11" t="s">
        <v>30</v>
      </c>
      <c r="H98" s="13">
        <v>1125</v>
      </c>
      <c r="I98" s="14"/>
      <c r="J98" s="14">
        <f>H98*I98</f>
        <v>0</v>
      </c>
    </row>
    <row r="99" spans="1:10" x14ac:dyDescent="0.2">
      <c r="A99" s="2"/>
      <c r="B99" s="15"/>
      <c r="C99" s="15"/>
      <c r="D99" s="15"/>
      <c r="E99" s="15"/>
      <c r="F99" s="15" t="s">
        <v>225</v>
      </c>
      <c r="G99" s="15"/>
      <c r="H99" s="15"/>
      <c r="I99" s="15"/>
      <c r="J99" s="16">
        <f>J98</f>
        <v>0</v>
      </c>
    </row>
    <row r="100" spans="1:10" ht="22.5" x14ac:dyDescent="0.2">
      <c r="A100" s="2"/>
      <c r="B100" s="8"/>
      <c r="C100" s="8"/>
      <c r="D100" s="8"/>
      <c r="E100" s="8"/>
      <c r="F100" s="9" t="s">
        <v>226</v>
      </c>
      <c r="G100" s="10"/>
      <c r="H100" s="8"/>
      <c r="I100" s="8"/>
      <c r="J100" s="8"/>
    </row>
    <row r="101" spans="1:10" ht="33.75" x14ac:dyDescent="0.2">
      <c r="A101" s="2"/>
      <c r="B101" s="11" t="s">
        <v>227</v>
      </c>
      <c r="C101" s="11" t="s">
        <v>223</v>
      </c>
      <c r="D101" s="11"/>
      <c r="E101" s="11" t="s">
        <v>198</v>
      </c>
      <c r="F101" s="12" t="s">
        <v>224</v>
      </c>
      <c r="G101" s="11" t="s">
        <v>30</v>
      </c>
      <c r="H101" s="13">
        <v>2500</v>
      </c>
      <c r="I101" s="14"/>
      <c r="J101" s="14">
        <f>H101*I101</f>
        <v>0</v>
      </c>
    </row>
    <row r="102" spans="1:10" ht="56.25" x14ac:dyDescent="0.2">
      <c r="A102" s="2"/>
      <c r="B102" s="11" t="s">
        <v>228</v>
      </c>
      <c r="C102" s="11" t="s">
        <v>229</v>
      </c>
      <c r="D102" s="11"/>
      <c r="E102" s="11" t="s">
        <v>230</v>
      </c>
      <c r="F102" s="12" t="s">
        <v>231</v>
      </c>
      <c r="G102" s="11" t="s">
        <v>30</v>
      </c>
      <c r="H102" s="13">
        <v>2600</v>
      </c>
      <c r="I102" s="14"/>
      <c r="J102" s="14">
        <f>H102*I102</f>
        <v>0</v>
      </c>
    </row>
    <row r="103" spans="1:10" x14ac:dyDescent="0.2">
      <c r="A103" s="2"/>
      <c r="B103" s="15"/>
      <c r="C103" s="15"/>
      <c r="D103" s="15"/>
      <c r="E103" s="15"/>
      <c r="F103" s="15" t="s">
        <v>232</v>
      </c>
      <c r="G103" s="15"/>
      <c r="H103" s="15"/>
      <c r="I103" s="15"/>
      <c r="J103" s="16">
        <f>J101+J102</f>
        <v>0</v>
      </c>
    </row>
    <row r="104" spans="1:10" ht="22.5" x14ac:dyDescent="0.2">
      <c r="A104" s="2"/>
      <c r="B104" s="8"/>
      <c r="C104" s="8"/>
      <c r="D104" s="8"/>
      <c r="E104" s="8"/>
      <c r="F104" s="9" t="s">
        <v>233</v>
      </c>
      <c r="G104" s="10"/>
      <c r="H104" s="8"/>
      <c r="I104" s="8"/>
      <c r="J104" s="8"/>
    </row>
    <row r="105" spans="1:10" ht="45" x14ac:dyDescent="0.2">
      <c r="A105" s="2"/>
      <c r="B105" s="11" t="s">
        <v>234</v>
      </c>
      <c r="C105" s="11" t="s">
        <v>235</v>
      </c>
      <c r="D105" s="11"/>
      <c r="E105" s="11" t="s">
        <v>190</v>
      </c>
      <c r="F105" s="12" t="s">
        <v>236</v>
      </c>
      <c r="G105" s="11" t="s">
        <v>30</v>
      </c>
      <c r="H105" s="13">
        <v>45</v>
      </c>
      <c r="I105" s="14"/>
      <c r="J105" s="14">
        <f>H105*I105</f>
        <v>0</v>
      </c>
    </row>
    <row r="106" spans="1:10" ht="56.25" x14ac:dyDescent="0.2">
      <c r="A106" s="2"/>
      <c r="B106" s="11" t="s">
        <v>237</v>
      </c>
      <c r="C106" s="11" t="s">
        <v>197</v>
      </c>
      <c r="D106" s="11"/>
      <c r="E106" s="11" t="s">
        <v>198</v>
      </c>
      <c r="F106" s="12" t="s">
        <v>238</v>
      </c>
      <c r="G106" s="11" t="s">
        <v>30</v>
      </c>
      <c r="H106" s="13">
        <v>45</v>
      </c>
      <c r="I106" s="14"/>
      <c r="J106" s="14">
        <f>H106*I106</f>
        <v>0</v>
      </c>
    </row>
    <row r="107" spans="1:10" ht="22.5" x14ac:dyDescent="0.2">
      <c r="A107" s="2"/>
      <c r="B107" s="15"/>
      <c r="C107" s="15"/>
      <c r="D107" s="15"/>
      <c r="E107" s="15"/>
      <c r="F107" s="15" t="s">
        <v>239</v>
      </c>
      <c r="G107" s="15"/>
      <c r="H107" s="15"/>
      <c r="I107" s="15"/>
      <c r="J107" s="16">
        <f>J105+J106</f>
        <v>0</v>
      </c>
    </row>
    <row r="108" spans="1:10" x14ac:dyDescent="0.2">
      <c r="A108" s="2"/>
      <c r="B108" s="15"/>
      <c r="C108" s="15"/>
      <c r="D108" s="15"/>
      <c r="E108" s="15"/>
      <c r="F108" s="15" t="s">
        <v>240</v>
      </c>
      <c r="G108" s="15"/>
      <c r="H108" s="15"/>
      <c r="I108" s="15"/>
      <c r="J108" s="16">
        <f>J107+J103+J99</f>
        <v>0</v>
      </c>
    </row>
    <row r="109" spans="1:10" x14ac:dyDescent="0.2">
      <c r="A109" s="2"/>
      <c r="B109" s="7"/>
      <c r="C109" s="7"/>
      <c r="D109" s="7"/>
      <c r="E109" s="7"/>
      <c r="F109" s="6" t="s">
        <v>241</v>
      </c>
      <c r="G109" s="5"/>
      <c r="H109" s="7"/>
      <c r="I109" s="7"/>
      <c r="J109" s="7"/>
    </row>
    <row r="110" spans="1:10" ht="33.75" x14ac:dyDescent="0.2">
      <c r="A110" s="2"/>
      <c r="B110" s="8"/>
      <c r="C110" s="8"/>
      <c r="D110" s="8"/>
      <c r="E110" s="8"/>
      <c r="F110" s="9" t="s">
        <v>242</v>
      </c>
      <c r="G110" s="10"/>
      <c r="H110" s="8"/>
      <c r="I110" s="8"/>
      <c r="J110" s="8"/>
    </row>
    <row r="111" spans="1:10" ht="78.75" x14ac:dyDescent="0.2">
      <c r="A111" s="2"/>
      <c r="B111" s="11" t="s">
        <v>243</v>
      </c>
      <c r="C111" s="11" t="s">
        <v>244</v>
      </c>
      <c r="D111" s="11"/>
      <c r="E111" s="11" t="s">
        <v>179</v>
      </c>
      <c r="F111" s="12" t="s">
        <v>245</v>
      </c>
      <c r="G111" s="11" t="s">
        <v>30</v>
      </c>
      <c r="H111" s="13">
        <v>250</v>
      </c>
      <c r="I111" s="14"/>
      <c r="J111" s="14">
        <f>H111*I111</f>
        <v>0</v>
      </c>
    </row>
    <row r="112" spans="1:10" ht="22.5" x14ac:dyDescent="0.2">
      <c r="A112" s="2"/>
      <c r="B112" s="11" t="s">
        <v>246</v>
      </c>
      <c r="C112" s="11" t="s">
        <v>247</v>
      </c>
      <c r="D112" s="11"/>
      <c r="E112" s="11" t="s">
        <v>248</v>
      </c>
      <c r="F112" s="12" t="s">
        <v>249</v>
      </c>
      <c r="G112" s="11" t="s">
        <v>30</v>
      </c>
      <c r="H112" s="13">
        <v>250</v>
      </c>
      <c r="I112" s="14"/>
      <c r="J112" s="14">
        <f t="shared" ref="J112:J115" si="7">H112*I112</f>
        <v>0</v>
      </c>
    </row>
    <row r="113" spans="1:10" ht="33.75" x14ac:dyDescent="0.2">
      <c r="A113" s="2"/>
      <c r="B113" s="11" t="s">
        <v>250</v>
      </c>
      <c r="C113" s="11" t="s">
        <v>251</v>
      </c>
      <c r="D113" s="11"/>
      <c r="E113" s="11" t="s">
        <v>248</v>
      </c>
      <c r="F113" s="12" t="s">
        <v>252</v>
      </c>
      <c r="G113" s="11" t="s">
        <v>30</v>
      </c>
      <c r="H113" s="13">
        <v>250</v>
      </c>
      <c r="I113" s="14"/>
      <c r="J113" s="14">
        <f t="shared" si="7"/>
        <v>0</v>
      </c>
    </row>
    <row r="114" spans="1:10" ht="45" x14ac:dyDescent="0.2">
      <c r="A114" s="2"/>
      <c r="B114" s="11" t="s">
        <v>253</v>
      </c>
      <c r="C114" s="11" t="s">
        <v>254</v>
      </c>
      <c r="D114" s="11"/>
      <c r="E114" s="11" t="s">
        <v>212</v>
      </c>
      <c r="F114" s="12" t="s">
        <v>255</v>
      </c>
      <c r="G114" s="11" t="s">
        <v>30</v>
      </c>
      <c r="H114" s="13">
        <v>250</v>
      </c>
      <c r="I114" s="14"/>
      <c r="J114" s="14">
        <f t="shared" si="7"/>
        <v>0</v>
      </c>
    </row>
    <row r="115" spans="1:10" ht="45" x14ac:dyDescent="0.2">
      <c r="A115" s="2"/>
      <c r="B115" s="11" t="s">
        <v>256</v>
      </c>
      <c r="C115" s="11" t="s">
        <v>257</v>
      </c>
      <c r="D115" s="11"/>
      <c r="E115" s="11" t="s">
        <v>208</v>
      </c>
      <c r="F115" s="12" t="s">
        <v>258</v>
      </c>
      <c r="G115" s="11" t="s">
        <v>30</v>
      </c>
      <c r="H115" s="13">
        <v>250</v>
      </c>
      <c r="I115" s="14"/>
      <c r="J115" s="14">
        <f t="shared" si="7"/>
        <v>0</v>
      </c>
    </row>
    <row r="116" spans="1:10" ht="33.75" x14ac:dyDescent="0.2">
      <c r="A116" s="2"/>
      <c r="B116" s="15"/>
      <c r="C116" s="15"/>
      <c r="D116" s="15"/>
      <c r="E116" s="15"/>
      <c r="F116" s="15" t="s">
        <v>259</v>
      </c>
      <c r="G116" s="15"/>
      <c r="H116" s="15"/>
      <c r="I116" s="15"/>
      <c r="J116" s="16">
        <f>J111+J112+J113+J114+J115</f>
        <v>0</v>
      </c>
    </row>
    <row r="117" spans="1:10" x14ac:dyDescent="0.2">
      <c r="A117" s="2"/>
      <c r="B117" s="15"/>
      <c r="C117" s="15"/>
      <c r="D117" s="15"/>
      <c r="E117" s="15"/>
      <c r="F117" s="15" t="s">
        <v>260</v>
      </c>
      <c r="G117" s="15"/>
      <c r="H117" s="15"/>
      <c r="I117" s="15"/>
      <c r="J117" s="16">
        <f>J116</f>
        <v>0</v>
      </c>
    </row>
    <row r="118" spans="1:10" ht="22.5" x14ac:dyDescent="0.2">
      <c r="A118" s="2"/>
      <c r="B118" s="7"/>
      <c r="C118" s="7"/>
      <c r="D118" s="7"/>
      <c r="E118" s="7"/>
      <c r="F118" s="6" t="s">
        <v>261</v>
      </c>
      <c r="G118" s="5"/>
      <c r="H118" s="7"/>
      <c r="I118" s="7"/>
      <c r="J118" s="7"/>
    </row>
    <row r="119" spans="1:10" x14ac:dyDescent="0.2">
      <c r="A119" s="2"/>
      <c r="B119" s="8"/>
      <c r="C119" s="8"/>
      <c r="D119" s="8"/>
      <c r="E119" s="8"/>
      <c r="F119" s="9" t="s">
        <v>262</v>
      </c>
      <c r="G119" s="10"/>
      <c r="H119" s="8"/>
      <c r="I119" s="8"/>
      <c r="J119" s="8"/>
    </row>
    <row r="120" spans="1:10" ht="67.5" x14ac:dyDescent="0.2">
      <c r="A120" s="2"/>
      <c r="B120" s="11" t="s">
        <v>263</v>
      </c>
      <c r="C120" s="11" t="s">
        <v>264</v>
      </c>
      <c r="D120" s="11"/>
      <c r="E120" s="11" t="s">
        <v>190</v>
      </c>
      <c r="F120" s="12" t="s">
        <v>265</v>
      </c>
      <c r="G120" s="11" t="s">
        <v>30</v>
      </c>
      <c r="H120" s="13">
        <v>38</v>
      </c>
      <c r="I120" s="14"/>
      <c r="J120" s="14">
        <f>H120*I120</f>
        <v>0</v>
      </c>
    </row>
    <row r="121" spans="1:10" ht="56.25" x14ac:dyDescent="0.2">
      <c r="A121" s="2"/>
      <c r="B121" s="11" t="s">
        <v>266</v>
      </c>
      <c r="C121" s="11" t="s">
        <v>197</v>
      </c>
      <c r="D121" s="11"/>
      <c r="E121" s="11" t="s">
        <v>198</v>
      </c>
      <c r="F121" s="12" t="s">
        <v>267</v>
      </c>
      <c r="G121" s="11" t="s">
        <v>30</v>
      </c>
      <c r="H121" s="13">
        <v>35</v>
      </c>
      <c r="I121" s="14"/>
      <c r="J121" s="14">
        <f t="shared" ref="J121:J126" si="8">H121*I121</f>
        <v>0</v>
      </c>
    </row>
    <row r="122" spans="1:10" ht="56.25" x14ac:dyDescent="0.2">
      <c r="A122" s="2"/>
      <c r="B122" s="11" t="s">
        <v>268</v>
      </c>
      <c r="C122" s="11" t="s">
        <v>193</v>
      </c>
      <c r="D122" s="11"/>
      <c r="E122" s="11" t="s">
        <v>194</v>
      </c>
      <c r="F122" s="12" t="s">
        <v>269</v>
      </c>
      <c r="G122" s="11" t="s">
        <v>45</v>
      </c>
      <c r="H122" s="13">
        <v>7.6</v>
      </c>
      <c r="I122" s="14"/>
      <c r="J122" s="14">
        <f t="shared" si="8"/>
        <v>0</v>
      </c>
    </row>
    <row r="123" spans="1:10" ht="33.75" x14ac:dyDescent="0.2">
      <c r="A123" s="2"/>
      <c r="B123" s="11" t="s">
        <v>270</v>
      </c>
      <c r="C123" s="11" t="s">
        <v>271</v>
      </c>
      <c r="D123" s="11"/>
      <c r="E123" s="11" t="s">
        <v>212</v>
      </c>
      <c r="F123" s="12" t="s">
        <v>272</v>
      </c>
      <c r="G123" s="11" t="s">
        <v>30</v>
      </c>
      <c r="H123" s="13">
        <v>35</v>
      </c>
      <c r="I123" s="14"/>
      <c r="J123" s="14">
        <f t="shared" si="8"/>
        <v>0</v>
      </c>
    </row>
    <row r="124" spans="1:10" ht="33.75" x14ac:dyDescent="0.2">
      <c r="A124" s="2"/>
      <c r="B124" s="11" t="s">
        <v>273</v>
      </c>
      <c r="C124" s="11" t="s">
        <v>251</v>
      </c>
      <c r="D124" s="11"/>
      <c r="E124" s="11" t="s">
        <v>248</v>
      </c>
      <c r="F124" s="12" t="s">
        <v>252</v>
      </c>
      <c r="G124" s="11" t="s">
        <v>30</v>
      </c>
      <c r="H124" s="13">
        <v>35</v>
      </c>
      <c r="I124" s="14"/>
      <c r="J124" s="14">
        <f t="shared" si="8"/>
        <v>0</v>
      </c>
    </row>
    <row r="125" spans="1:10" ht="33.75" x14ac:dyDescent="0.2">
      <c r="A125" s="2"/>
      <c r="B125" s="11" t="s">
        <v>274</v>
      </c>
      <c r="C125" s="11" t="s">
        <v>257</v>
      </c>
      <c r="D125" s="11"/>
      <c r="E125" s="11" t="s">
        <v>208</v>
      </c>
      <c r="F125" s="12" t="s">
        <v>275</v>
      </c>
      <c r="G125" s="11" t="s">
        <v>30</v>
      </c>
      <c r="H125" s="13">
        <v>35</v>
      </c>
      <c r="I125" s="14"/>
      <c r="J125" s="14">
        <f t="shared" si="8"/>
        <v>0</v>
      </c>
    </row>
    <row r="126" spans="1:10" ht="33.75" x14ac:dyDescent="0.2">
      <c r="A126" s="2"/>
      <c r="B126" s="11" t="s">
        <v>276</v>
      </c>
      <c r="C126" s="11" t="s">
        <v>277</v>
      </c>
      <c r="D126" s="11"/>
      <c r="E126" s="11" t="s">
        <v>28</v>
      </c>
      <c r="F126" s="12" t="s">
        <v>278</v>
      </c>
      <c r="G126" s="11" t="s">
        <v>45</v>
      </c>
      <c r="H126" s="13">
        <v>14</v>
      </c>
      <c r="I126" s="14"/>
      <c r="J126" s="14">
        <f t="shared" si="8"/>
        <v>0</v>
      </c>
    </row>
    <row r="127" spans="1:10" x14ac:dyDescent="0.2">
      <c r="A127" s="2"/>
      <c r="B127" s="15"/>
      <c r="C127" s="15"/>
      <c r="D127" s="15"/>
      <c r="E127" s="15"/>
      <c r="F127" s="15" t="s">
        <v>279</v>
      </c>
      <c r="G127" s="15"/>
      <c r="H127" s="15"/>
      <c r="I127" s="15"/>
      <c r="J127" s="16">
        <f>J120+J121+J122+J123+J124+J125+J126</f>
        <v>0</v>
      </c>
    </row>
    <row r="128" spans="1:10" ht="22.5" x14ac:dyDescent="0.2">
      <c r="A128" s="2"/>
      <c r="B128" s="8"/>
      <c r="C128" s="8"/>
      <c r="D128" s="8"/>
      <c r="E128" s="8"/>
      <c r="F128" s="9" t="s">
        <v>280</v>
      </c>
      <c r="G128" s="10"/>
      <c r="H128" s="8"/>
      <c r="I128" s="8"/>
      <c r="J128" s="8"/>
    </row>
    <row r="129" spans="1:10" ht="67.5" x14ac:dyDescent="0.2">
      <c r="A129" s="2"/>
      <c r="B129" s="11" t="s">
        <v>281</v>
      </c>
      <c r="C129" s="11" t="s">
        <v>264</v>
      </c>
      <c r="D129" s="11"/>
      <c r="E129" s="11" t="s">
        <v>190</v>
      </c>
      <c r="F129" s="12" t="s">
        <v>265</v>
      </c>
      <c r="G129" s="11" t="s">
        <v>30</v>
      </c>
      <c r="H129" s="13">
        <v>370</v>
      </c>
      <c r="I129" s="14"/>
      <c r="J129" s="14">
        <f>H129*I129</f>
        <v>0</v>
      </c>
    </row>
    <row r="130" spans="1:10" ht="56.25" x14ac:dyDescent="0.2">
      <c r="A130" s="2"/>
      <c r="B130" s="11" t="s">
        <v>282</v>
      </c>
      <c r="C130" s="11" t="s">
        <v>197</v>
      </c>
      <c r="D130" s="11"/>
      <c r="E130" s="11" t="s">
        <v>198</v>
      </c>
      <c r="F130" s="12" t="s">
        <v>267</v>
      </c>
      <c r="G130" s="11" t="s">
        <v>30</v>
      </c>
      <c r="H130" s="13">
        <v>370</v>
      </c>
      <c r="I130" s="14"/>
      <c r="J130" s="14">
        <f t="shared" ref="J130:J134" si="9">H130*I130</f>
        <v>0</v>
      </c>
    </row>
    <row r="131" spans="1:10" ht="56.25" x14ac:dyDescent="0.2">
      <c r="A131" s="2"/>
      <c r="B131" s="11" t="s">
        <v>283</v>
      </c>
      <c r="C131" s="11" t="s">
        <v>193</v>
      </c>
      <c r="D131" s="11"/>
      <c r="E131" s="11" t="s">
        <v>194</v>
      </c>
      <c r="F131" s="12" t="s">
        <v>269</v>
      </c>
      <c r="G131" s="11" t="s">
        <v>45</v>
      </c>
      <c r="H131" s="13">
        <v>74</v>
      </c>
      <c r="I131" s="14"/>
      <c r="J131" s="14">
        <f t="shared" si="9"/>
        <v>0</v>
      </c>
    </row>
    <row r="132" spans="1:10" ht="45" x14ac:dyDescent="0.2">
      <c r="A132" s="2"/>
      <c r="B132" s="11" t="s">
        <v>284</v>
      </c>
      <c r="C132" s="11" t="s">
        <v>285</v>
      </c>
      <c r="D132" s="11"/>
      <c r="E132" s="11" t="s">
        <v>212</v>
      </c>
      <c r="F132" s="12" t="s">
        <v>286</v>
      </c>
      <c r="G132" s="11" t="s">
        <v>30</v>
      </c>
      <c r="H132" s="13">
        <v>370</v>
      </c>
      <c r="I132" s="14"/>
      <c r="J132" s="14">
        <f t="shared" si="9"/>
        <v>0</v>
      </c>
    </row>
    <row r="133" spans="1:10" ht="22.5" x14ac:dyDescent="0.2">
      <c r="A133" s="2"/>
      <c r="B133" s="11" t="s">
        <v>287</v>
      </c>
      <c r="C133" s="11" t="s">
        <v>251</v>
      </c>
      <c r="D133" s="11"/>
      <c r="E133" s="11" t="s">
        <v>248</v>
      </c>
      <c r="F133" s="12" t="s">
        <v>288</v>
      </c>
      <c r="G133" s="11" t="s">
        <v>30</v>
      </c>
      <c r="H133" s="13">
        <v>370</v>
      </c>
      <c r="I133" s="14"/>
      <c r="J133" s="14">
        <f t="shared" si="9"/>
        <v>0</v>
      </c>
    </row>
    <row r="134" spans="1:10" ht="33.75" x14ac:dyDescent="0.2">
      <c r="A134" s="2"/>
      <c r="B134" s="11" t="s">
        <v>289</v>
      </c>
      <c r="C134" s="11" t="s">
        <v>277</v>
      </c>
      <c r="D134" s="11"/>
      <c r="E134" s="11" t="s">
        <v>28</v>
      </c>
      <c r="F134" s="12" t="s">
        <v>278</v>
      </c>
      <c r="G134" s="11" t="s">
        <v>45</v>
      </c>
      <c r="H134" s="13">
        <v>148</v>
      </c>
      <c r="I134" s="14"/>
      <c r="J134" s="14">
        <f t="shared" si="9"/>
        <v>0</v>
      </c>
    </row>
    <row r="135" spans="1:10" x14ac:dyDescent="0.2">
      <c r="A135" s="2"/>
      <c r="B135" s="15"/>
      <c r="C135" s="15"/>
      <c r="D135" s="15"/>
      <c r="E135" s="15"/>
      <c r="F135" s="15" t="s">
        <v>290</v>
      </c>
      <c r="G135" s="15"/>
      <c r="H135" s="15"/>
      <c r="I135" s="15"/>
      <c r="J135" s="16">
        <f>J129+J130+J131+J132+J133+J134</f>
        <v>0</v>
      </c>
    </row>
    <row r="136" spans="1:10" x14ac:dyDescent="0.2">
      <c r="A136" s="2"/>
      <c r="B136" s="8"/>
      <c r="C136" s="8"/>
      <c r="D136" s="8"/>
      <c r="E136" s="8"/>
      <c r="F136" s="9" t="s">
        <v>291</v>
      </c>
      <c r="G136" s="10"/>
      <c r="H136" s="8"/>
      <c r="I136" s="8"/>
      <c r="J136" s="8"/>
    </row>
    <row r="137" spans="1:10" ht="45" x14ac:dyDescent="0.2">
      <c r="A137" s="2"/>
      <c r="B137" s="11" t="s">
        <v>292</v>
      </c>
      <c r="C137" s="11" t="s">
        <v>264</v>
      </c>
      <c r="D137" s="11"/>
      <c r="E137" s="11" t="s">
        <v>190</v>
      </c>
      <c r="F137" s="12" t="s">
        <v>293</v>
      </c>
      <c r="G137" s="11" t="s">
        <v>30</v>
      </c>
      <c r="H137" s="13">
        <v>450</v>
      </c>
      <c r="I137" s="14"/>
      <c r="J137" s="14">
        <f>H137*I137</f>
        <v>0</v>
      </c>
    </row>
    <row r="138" spans="1:10" ht="56.25" x14ac:dyDescent="0.2">
      <c r="A138" s="2"/>
      <c r="B138" s="11" t="s">
        <v>294</v>
      </c>
      <c r="C138" s="11" t="s">
        <v>197</v>
      </c>
      <c r="D138" s="11"/>
      <c r="E138" s="11" t="s">
        <v>198</v>
      </c>
      <c r="F138" s="12" t="s">
        <v>267</v>
      </c>
      <c r="G138" s="11" t="s">
        <v>30</v>
      </c>
      <c r="H138" s="13">
        <v>450</v>
      </c>
      <c r="I138" s="14"/>
      <c r="J138" s="14">
        <f t="shared" ref="J138:J139" si="10">H138*I138</f>
        <v>0</v>
      </c>
    </row>
    <row r="139" spans="1:10" ht="33.75" x14ac:dyDescent="0.2">
      <c r="A139" s="2"/>
      <c r="B139" s="11" t="s">
        <v>295</v>
      </c>
      <c r="C139" s="11" t="s">
        <v>277</v>
      </c>
      <c r="D139" s="11"/>
      <c r="E139" s="11" t="s">
        <v>28</v>
      </c>
      <c r="F139" s="12" t="s">
        <v>278</v>
      </c>
      <c r="G139" s="11" t="s">
        <v>45</v>
      </c>
      <c r="H139" s="13">
        <v>90</v>
      </c>
      <c r="I139" s="14"/>
      <c r="J139" s="14">
        <f t="shared" si="10"/>
        <v>0</v>
      </c>
    </row>
    <row r="140" spans="1:10" x14ac:dyDescent="0.2">
      <c r="A140" s="2"/>
      <c r="B140" s="15"/>
      <c r="C140" s="15"/>
      <c r="D140" s="15"/>
      <c r="E140" s="15"/>
      <c r="F140" s="15" t="s">
        <v>296</v>
      </c>
      <c r="G140" s="15"/>
      <c r="H140" s="15"/>
      <c r="I140" s="15"/>
      <c r="J140" s="16">
        <f>J137+J138+J139</f>
        <v>0</v>
      </c>
    </row>
    <row r="141" spans="1:10" x14ac:dyDescent="0.2">
      <c r="A141" s="2"/>
      <c r="B141" s="8"/>
      <c r="C141" s="8"/>
      <c r="D141" s="8"/>
      <c r="E141" s="8"/>
      <c r="F141" s="9" t="s">
        <v>297</v>
      </c>
      <c r="G141" s="10"/>
      <c r="H141" s="8"/>
      <c r="I141" s="8"/>
      <c r="J141" s="8"/>
    </row>
    <row r="142" spans="1:10" ht="67.5" x14ac:dyDescent="0.2">
      <c r="A142" s="2"/>
      <c r="B142" s="11" t="s">
        <v>298</v>
      </c>
      <c r="C142" s="11" t="s">
        <v>264</v>
      </c>
      <c r="D142" s="11"/>
      <c r="E142" s="11" t="s">
        <v>190</v>
      </c>
      <c r="F142" s="12" t="s">
        <v>299</v>
      </c>
      <c r="G142" s="11" t="s">
        <v>30</v>
      </c>
      <c r="H142" s="13">
        <v>450</v>
      </c>
      <c r="I142" s="14"/>
      <c r="J142" s="14">
        <f>H142*I142</f>
        <v>0</v>
      </c>
    </row>
    <row r="143" spans="1:10" ht="33.75" x14ac:dyDescent="0.2">
      <c r="A143" s="2"/>
      <c r="B143" s="11" t="s">
        <v>300</v>
      </c>
      <c r="C143" s="11" t="s">
        <v>223</v>
      </c>
      <c r="D143" s="11"/>
      <c r="E143" s="11" t="s">
        <v>198</v>
      </c>
      <c r="F143" s="12" t="s">
        <v>301</v>
      </c>
      <c r="G143" s="11" t="s">
        <v>30</v>
      </c>
      <c r="H143" s="13">
        <v>430</v>
      </c>
      <c r="I143" s="14"/>
      <c r="J143" s="14">
        <f t="shared" ref="J143:J149" si="11">H143*I143</f>
        <v>0</v>
      </c>
    </row>
    <row r="144" spans="1:10" ht="56.25" x14ac:dyDescent="0.2">
      <c r="A144" s="2"/>
      <c r="B144" s="11" t="s">
        <v>302</v>
      </c>
      <c r="C144" s="11" t="s">
        <v>193</v>
      </c>
      <c r="D144" s="11"/>
      <c r="E144" s="11" t="s">
        <v>194</v>
      </c>
      <c r="F144" s="12" t="s">
        <v>303</v>
      </c>
      <c r="G144" s="11" t="s">
        <v>45</v>
      </c>
      <c r="H144" s="13">
        <v>90</v>
      </c>
      <c r="I144" s="14"/>
      <c r="J144" s="14">
        <f t="shared" si="11"/>
        <v>0</v>
      </c>
    </row>
    <row r="145" spans="1:10" ht="56.25" x14ac:dyDescent="0.2">
      <c r="A145" s="2"/>
      <c r="B145" s="11" t="s">
        <v>304</v>
      </c>
      <c r="C145" s="11" t="s">
        <v>305</v>
      </c>
      <c r="D145" s="11"/>
      <c r="E145" s="11" t="s">
        <v>306</v>
      </c>
      <c r="F145" s="12" t="s">
        <v>307</v>
      </c>
      <c r="G145" s="11" t="s">
        <v>30</v>
      </c>
      <c r="H145" s="13">
        <v>430</v>
      </c>
      <c r="I145" s="14"/>
      <c r="J145" s="14">
        <f t="shared" si="11"/>
        <v>0</v>
      </c>
    </row>
    <row r="146" spans="1:10" ht="33.75" x14ac:dyDescent="0.2">
      <c r="A146" s="2"/>
      <c r="B146" s="11" t="s">
        <v>308</v>
      </c>
      <c r="C146" s="11" t="s">
        <v>309</v>
      </c>
      <c r="D146" s="11"/>
      <c r="E146" s="11" t="s">
        <v>310</v>
      </c>
      <c r="F146" s="12" t="s">
        <v>311</v>
      </c>
      <c r="G146" s="11" t="s">
        <v>36</v>
      </c>
      <c r="H146" s="13">
        <v>100</v>
      </c>
      <c r="I146" s="14"/>
      <c r="J146" s="14">
        <f t="shared" si="11"/>
        <v>0</v>
      </c>
    </row>
    <row r="147" spans="1:10" ht="45" x14ac:dyDescent="0.2">
      <c r="A147" s="2"/>
      <c r="B147" s="11" t="s">
        <v>312</v>
      </c>
      <c r="C147" s="11" t="s">
        <v>309</v>
      </c>
      <c r="D147" s="11"/>
      <c r="E147" s="11" t="s">
        <v>310</v>
      </c>
      <c r="F147" s="12" t="s">
        <v>313</v>
      </c>
      <c r="G147" s="11" t="s">
        <v>36</v>
      </c>
      <c r="H147" s="13">
        <v>160</v>
      </c>
      <c r="I147" s="14"/>
      <c r="J147" s="14">
        <f t="shared" si="11"/>
        <v>0</v>
      </c>
    </row>
    <row r="148" spans="1:10" ht="22.5" x14ac:dyDescent="0.2">
      <c r="A148" s="2"/>
      <c r="B148" s="11" t="s">
        <v>314</v>
      </c>
      <c r="C148" s="11" t="s">
        <v>315</v>
      </c>
      <c r="D148" s="11"/>
      <c r="E148" s="11" t="s">
        <v>310</v>
      </c>
      <c r="F148" s="12" t="s">
        <v>316</v>
      </c>
      <c r="G148" s="11" t="s">
        <v>45</v>
      </c>
      <c r="H148" s="13">
        <v>33.200000000000003</v>
      </c>
      <c r="I148" s="14"/>
      <c r="J148" s="14">
        <f t="shared" si="11"/>
        <v>0</v>
      </c>
    </row>
    <row r="149" spans="1:10" ht="33.75" x14ac:dyDescent="0.2">
      <c r="A149" s="2"/>
      <c r="B149" s="11" t="s">
        <v>317</v>
      </c>
      <c r="C149" s="11" t="s">
        <v>318</v>
      </c>
      <c r="D149" s="11"/>
      <c r="E149" s="11" t="s">
        <v>319</v>
      </c>
      <c r="F149" s="12" t="s">
        <v>320</v>
      </c>
      <c r="G149" s="11" t="s">
        <v>36</v>
      </c>
      <c r="H149" s="13">
        <v>180</v>
      </c>
      <c r="I149" s="14"/>
      <c r="J149" s="14">
        <f t="shared" si="11"/>
        <v>0</v>
      </c>
    </row>
    <row r="150" spans="1:10" x14ac:dyDescent="0.2">
      <c r="A150" s="2"/>
      <c r="B150" s="15"/>
      <c r="C150" s="15"/>
      <c r="D150" s="15"/>
      <c r="E150" s="15"/>
      <c r="F150" s="15" t="s">
        <v>321</v>
      </c>
      <c r="G150" s="15"/>
      <c r="H150" s="15"/>
      <c r="I150" s="15"/>
      <c r="J150" s="16">
        <f>J142+J143+J144+J145+J146+J147+J148+J149</f>
        <v>0</v>
      </c>
    </row>
    <row r="151" spans="1:10" x14ac:dyDescent="0.2">
      <c r="A151" s="2"/>
      <c r="B151" s="8"/>
      <c r="C151" s="8"/>
      <c r="D151" s="8"/>
      <c r="E151" s="8"/>
      <c r="F151" s="9" t="s">
        <v>322</v>
      </c>
      <c r="G151" s="10"/>
      <c r="H151" s="8"/>
      <c r="I151" s="8"/>
      <c r="J151" s="8"/>
    </row>
    <row r="152" spans="1:10" ht="45" x14ac:dyDescent="0.2">
      <c r="A152" s="2"/>
      <c r="B152" s="11" t="s">
        <v>323</v>
      </c>
      <c r="C152" s="11" t="s">
        <v>235</v>
      </c>
      <c r="D152" s="11"/>
      <c r="E152" s="11" t="s">
        <v>190</v>
      </c>
      <c r="F152" s="12" t="s">
        <v>236</v>
      </c>
      <c r="G152" s="11" t="s">
        <v>30</v>
      </c>
      <c r="H152" s="13">
        <v>135</v>
      </c>
      <c r="I152" s="14"/>
      <c r="J152" s="14">
        <f>H152*I152</f>
        <v>0</v>
      </c>
    </row>
    <row r="153" spans="1:10" ht="45" x14ac:dyDescent="0.2">
      <c r="A153" s="2"/>
      <c r="B153" s="11" t="s">
        <v>324</v>
      </c>
      <c r="C153" s="11" t="s">
        <v>197</v>
      </c>
      <c r="D153" s="11"/>
      <c r="E153" s="11" t="s">
        <v>198</v>
      </c>
      <c r="F153" s="12" t="s">
        <v>325</v>
      </c>
      <c r="G153" s="11" t="s">
        <v>30</v>
      </c>
      <c r="H153" s="13">
        <v>135</v>
      </c>
      <c r="I153" s="14"/>
      <c r="J153" s="14">
        <f t="shared" ref="J153:J154" si="12">H153*I153</f>
        <v>0</v>
      </c>
    </row>
    <row r="154" spans="1:10" ht="33.75" x14ac:dyDescent="0.2">
      <c r="A154" s="2"/>
      <c r="B154" s="11" t="s">
        <v>326</v>
      </c>
      <c r="C154" s="11" t="s">
        <v>277</v>
      </c>
      <c r="D154" s="11"/>
      <c r="E154" s="11" t="s">
        <v>28</v>
      </c>
      <c r="F154" s="12" t="s">
        <v>278</v>
      </c>
      <c r="G154" s="11" t="s">
        <v>45</v>
      </c>
      <c r="H154" s="13">
        <v>13.5</v>
      </c>
      <c r="I154" s="14"/>
      <c r="J154" s="14">
        <f t="shared" si="12"/>
        <v>0</v>
      </c>
    </row>
    <row r="155" spans="1:10" x14ac:dyDescent="0.2">
      <c r="A155" s="2"/>
      <c r="B155" s="15"/>
      <c r="C155" s="15"/>
      <c r="D155" s="15"/>
      <c r="E155" s="15"/>
      <c r="F155" s="15" t="s">
        <v>327</v>
      </c>
      <c r="G155" s="15"/>
      <c r="H155" s="15"/>
      <c r="I155" s="15"/>
      <c r="J155" s="16">
        <f>J152+J153+J154</f>
        <v>0</v>
      </c>
    </row>
    <row r="156" spans="1:10" ht="22.5" x14ac:dyDescent="0.2">
      <c r="A156" s="2"/>
      <c r="B156" s="8"/>
      <c r="C156" s="8"/>
      <c r="D156" s="8"/>
      <c r="E156" s="8"/>
      <c r="F156" s="9" t="s">
        <v>328</v>
      </c>
      <c r="G156" s="10"/>
      <c r="H156" s="8"/>
      <c r="I156" s="8"/>
      <c r="J156" s="8"/>
    </row>
    <row r="157" spans="1:10" ht="45" x14ac:dyDescent="0.2">
      <c r="A157" s="2"/>
      <c r="B157" s="11" t="s">
        <v>329</v>
      </c>
      <c r="C157" s="11" t="s">
        <v>76</v>
      </c>
      <c r="D157" s="11"/>
      <c r="E157" s="11" t="s">
        <v>77</v>
      </c>
      <c r="F157" s="12" t="s">
        <v>78</v>
      </c>
      <c r="G157" s="11" t="s">
        <v>45</v>
      </c>
      <c r="H157" s="13">
        <v>52.5</v>
      </c>
      <c r="I157" s="14"/>
      <c r="J157" s="14">
        <f>H157*I157</f>
        <v>0</v>
      </c>
    </row>
    <row r="158" spans="1:10" ht="90" x14ac:dyDescent="0.2">
      <c r="A158" s="2"/>
      <c r="B158" s="11" t="s">
        <v>330</v>
      </c>
      <c r="C158" s="11" t="s">
        <v>80</v>
      </c>
      <c r="D158" s="11"/>
      <c r="E158" s="11" t="s">
        <v>77</v>
      </c>
      <c r="F158" s="12" t="s">
        <v>331</v>
      </c>
      <c r="G158" s="11" t="s">
        <v>45</v>
      </c>
      <c r="H158" s="13">
        <v>52.5</v>
      </c>
      <c r="I158" s="14"/>
      <c r="J158" s="14">
        <f t="shared" ref="J158:J168" si="13">H158*I158</f>
        <v>0</v>
      </c>
    </row>
    <row r="159" spans="1:10" ht="45" x14ac:dyDescent="0.2">
      <c r="A159" s="2"/>
      <c r="B159" s="11" t="s">
        <v>332</v>
      </c>
      <c r="C159" s="11" t="s">
        <v>333</v>
      </c>
      <c r="D159" s="11"/>
      <c r="E159" s="11" t="s">
        <v>190</v>
      </c>
      <c r="F159" s="12" t="s">
        <v>334</v>
      </c>
      <c r="G159" s="11" t="s">
        <v>30</v>
      </c>
      <c r="H159" s="13">
        <v>105</v>
      </c>
      <c r="I159" s="14"/>
      <c r="J159" s="14">
        <f t="shared" si="13"/>
        <v>0</v>
      </c>
    </row>
    <row r="160" spans="1:10" ht="45" x14ac:dyDescent="0.2">
      <c r="A160" s="2"/>
      <c r="B160" s="11" t="s">
        <v>335</v>
      </c>
      <c r="C160" s="11" t="s">
        <v>336</v>
      </c>
      <c r="D160" s="11"/>
      <c r="E160" s="11" t="s">
        <v>198</v>
      </c>
      <c r="F160" s="12" t="s">
        <v>337</v>
      </c>
      <c r="G160" s="11" t="s">
        <v>30</v>
      </c>
      <c r="H160" s="13">
        <v>111</v>
      </c>
      <c r="I160" s="14"/>
      <c r="J160" s="14">
        <f t="shared" si="13"/>
        <v>0</v>
      </c>
    </row>
    <row r="161" spans="1:10" ht="56.25" x14ac:dyDescent="0.2">
      <c r="A161" s="2"/>
      <c r="B161" s="11" t="s">
        <v>338</v>
      </c>
      <c r="C161" s="11" t="s">
        <v>197</v>
      </c>
      <c r="D161" s="11"/>
      <c r="E161" s="11" t="s">
        <v>198</v>
      </c>
      <c r="F161" s="12" t="s">
        <v>339</v>
      </c>
      <c r="G161" s="11" t="s">
        <v>30</v>
      </c>
      <c r="H161" s="13">
        <v>111</v>
      </c>
      <c r="I161" s="14"/>
      <c r="J161" s="14">
        <f t="shared" si="13"/>
        <v>0</v>
      </c>
    </row>
    <row r="162" spans="1:10" ht="56.25" x14ac:dyDescent="0.2">
      <c r="A162" s="2"/>
      <c r="B162" s="11" t="s">
        <v>340</v>
      </c>
      <c r="C162" s="11" t="s">
        <v>341</v>
      </c>
      <c r="D162" s="11"/>
      <c r="E162" s="11" t="s">
        <v>306</v>
      </c>
      <c r="F162" s="12" t="s">
        <v>307</v>
      </c>
      <c r="G162" s="11" t="s">
        <v>30</v>
      </c>
      <c r="H162" s="13">
        <v>105</v>
      </c>
      <c r="I162" s="14"/>
      <c r="J162" s="14">
        <f t="shared" si="13"/>
        <v>0</v>
      </c>
    </row>
    <row r="163" spans="1:10" ht="45" x14ac:dyDescent="0.2">
      <c r="A163" s="2"/>
      <c r="B163" s="11" t="s">
        <v>342</v>
      </c>
      <c r="C163" s="11" t="s">
        <v>343</v>
      </c>
      <c r="D163" s="11"/>
      <c r="E163" s="11" t="s">
        <v>319</v>
      </c>
      <c r="F163" s="12" t="s">
        <v>344</v>
      </c>
      <c r="G163" s="11" t="s">
        <v>36</v>
      </c>
      <c r="H163" s="13">
        <v>63</v>
      </c>
      <c r="I163" s="14"/>
      <c r="J163" s="14">
        <f t="shared" si="13"/>
        <v>0</v>
      </c>
    </row>
    <row r="164" spans="1:10" ht="45" x14ac:dyDescent="0.2">
      <c r="A164" s="2"/>
      <c r="B164" s="11" t="s">
        <v>345</v>
      </c>
      <c r="C164" s="11" t="s">
        <v>346</v>
      </c>
      <c r="D164" s="11"/>
      <c r="E164" s="11" t="s">
        <v>310</v>
      </c>
      <c r="F164" s="12" t="s">
        <v>347</v>
      </c>
      <c r="G164" s="11" t="s">
        <v>36</v>
      </c>
      <c r="H164" s="13">
        <v>45</v>
      </c>
      <c r="I164" s="14"/>
      <c r="J164" s="14">
        <f t="shared" si="13"/>
        <v>0</v>
      </c>
    </row>
    <row r="165" spans="1:10" ht="56.25" x14ac:dyDescent="0.2">
      <c r="A165" s="2"/>
      <c r="B165" s="11" t="s">
        <v>348</v>
      </c>
      <c r="C165" s="11" t="s">
        <v>349</v>
      </c>
      <c r="D165" s="11"/>
      <c r="E165" s="11" t="s">
        <v>350</v>
      </c>
      <c r="F165" s="12" t="s">
        <v>351</v>
      </c>
      <c r="G165" s="11" t="s">
        <v>36</v>
      </c>
      <c r="H165" s="13">
        <v>45</v>
      </c>
      <c r="I165" s="14"/>
      <c r="J165" s="14">
        <f t="shared" si="13"/>
        <v>0</v>
      </c>
    </row>
    <row r="166" spans="1:10" ht="67.5" x14ac:dyDescent="0.2">
      <c r="A166" s="2"/>
      <c r="B166" s="11" t="s">
        <v>352</v>
      </c>
      <c r="C166" s="11" t="s">
        <v>353</v>
      </c>
      <c r="D166" s="11"/>
      <c r="E166" s="11" t="s">
        <v>350</v>
      </c>
      <c r="F166" s="12" t="s">
        <v>354</v>
      </c>
      <c r="G166" s="11" t="s">
        <v>36</v>
      </c>
      <c r="H166" s="13">
        <v>45</v>
      </c>
      <c r="I166" s="14"/>
      <c r="J166" s="14">
        <f t="shared" si="13"/>
        <v>0</v>
      </c>
    </row>
    <row r="167" spans="1:10" ht="22.5" x14ac:dyDescent="0.2">
      <c r="A167" s="2"/>
      <c r="B167" s="11" t="s">
        <v>355</v>
      </c>
      <c r="C167" s="11" t="s">
        <v>315</v>
      </c>
      <c r="D167" s="11"/>
      <c r="E167" s="11" t="s">
        <v>310</v>
      </c>
      <c r="F167" s="12" t="s">
        <v>356</v>
      </c>
      <c r="G167" s="11" t="s">
        <v>45</v>
      </c>
      <c r="H167" s="13">
        <v>13.8</v>
      </c>
      <c r="I167" s="14"/>
      <c r="J167" s="14">
        <f t="shared" si="13"/>
        <v>0</v>
      </c>
    </row>
    <row r="168" spans="1:10" ht="180" x14ac:dyDescent="0.2">
      <c r="A168" s="2"/>
      <c r="B168" s="11" t="s">
        <v>357</v>
      </c>
      <c r="C168" s="11" t="s">
        <v>31</v>
      </c>
      <c r="D168" s="11"/>
      <c r="E168" s="11"/>
      <c r="F168" s="12" t="s">
        <v>358</v>
      </c>
      <c r="G168" s="11" t="s">
        <v>33</v>
      </c>
      <c r="H168" s="13">
        <v>3</v>
      </c>
      <c r="I168" s="14"/>
      <c r="J168" s="14">
        <f t="shared" si="13"/>
        <v>0</v>
      </c>
    </row>
    <row r="169" spans="1:10" ht="22.5" x14ac:dyDescent="0.2">
      <c r="A169" s="2"/>
      <c r="B169" s="15"/>
      <c r="C169" s="15"/>
      <c r="D169" s="15"/>
      <c r="E169" s="15"/>
      <c r="F169" s="15" t="s">
        <v>359</v>
      </c>
      <c r="G169" s="15"/>
      <c r="H169" s="15"/>
      <c r="I169" s="15"/>
      <c r="J169" s="16">
        <f>J168+J167+J166+J165+J164+J163+J162+J161+J160+J159+J158+J157</f>
        <v>0</v>
      </c>
    </row>
    <row r="170" spans="1:10" ht="22.5" x14ac:dyDescent="0.2">
      <c r="A170" s="2"/>
      <c r="B170" s="15"/>
      <c r="C170" s="15"/>
      <c r="D170" s="15"/>
      <c r="E170" s="15"/>
      <c r="F170" s="15" t="s">
        <v>360</v>
      </c>
      <c r="G170" s="15"/>
      <c r="H170" s="15"/>
      <c r="I170" s="15"/>
      <c r="J170" s="16">
        <f>J169+J155+J150+J140+J135+J127</f>
        <v>0</v>
      </c>
    </row>
    <row r="171" spans="1:10" x14ac:dyDescent="0.2">
      <c r="A171" s="2"/>
      <c r="B171" s="7"/>
      <c r="C171" s="7"/>
      <c r="D171" s="7"/>
      <c r="E171" s="7"/>
      <c r="F171" s="6" t="s">
        <v>361</v>
      </c>
      <c r="G171" s="5"/>
      <c r="H171" s="7"/>
      <c r="I171" s="7"/>
      <c r="J171" s="7"/>
    </row>
    <row r="172" spans="1:10" ht="45" x14ac:dyDescent="0.2">
      <c r="A172" s="2"/>
      <c r="B172" s="11" t="s">
        <v>362</v>
      </c>
      <c r="C172" s="11" t="s">
        <v>309</v>
      </c>
      <c r="D172" s="11"/>
      <c r="E172" s="11" t="s">
        <v>310</v>
      </c>
      <c r="F172" s="12" t="s">
        <v>313</v>
      </c>
      <c r="G172" s="11" t="s">
        <v>36</v>
      </c>
      <c r="H172" s="13">
        <v>90</v>
      </c>
      <c r="I172" s="14"/>
      <c r="J172" s="14">
        <f>H172*I172</f>
        <v>0</v>
      </c>
    </row>
    <row r="173" spans="1:10" ht="56.25" x14ac:dyDescent="0.2">
      <c r="A173" s="2"/>
      <c r="B173" s="11" t="s">
        <v>363</v>
      </c>
      <c r="C173" s="11" t="s">
        <v>349</v>
      </c>
      <c r="D173" s="11"/>
      <c r="E173" s="11" t="s">
        <v>350</v>
      </c>
      <c r="F173" s="12" t="s">
        <v>364</v>
      </c>
      <c r="G173" s="11" t="s">
        <v>36</v>
      </c>
      <c r="H173" s="13">
        <v>90</v>
      </c>
      <c r="I173" s="14"/>
      <c r="J173" s="14">
        <f t="shared" ref="J173:J176" si="14">H173*I173</f>
        <v>0</v>
      </c>
    </row>
    <row r="174" spans="1:10" ht="22.5" x14ac:dyDescent="0.2">
      <c r="A174" s="2"/>
      <c r="B174" s="11" t="s">
        <v>365</v>
      </c>
      <c r="C174" s="11" t="s">
        <v>315</v>
      </c>
      <c r="D174" s="11"/>
      <c r="E174" s="11" t="s">
        <v>310</v>
      </c>
      <c r="F174" s="12" t="s">
        <v>356</v>
      </c>
      <c r="G174" s="11" t="s">
        <v>45</v>
      </c>
      <c r="H174" s="13">
        <v>38.6</v>
      </c>
      <c r="I174" s="14"/>
      <c r="J174" s="14">
        <f t="shared" si="14"/>
        <v>0</v>
      </c>
    </row>
    <row r="175" spans="1:10" ht="56.25" x14ac:dyDescent="0.2">
      <c r="A175" s="2"/>
      <c r="B175" s="11" t="s">
        <v>366</v>
      </c>
      <c r="C175" s="11" t="s">
        <v>367</v>
      </c>
      <c r="D175" s="11"/>
      <c r="E175" s="11" t="s">
        <v>84</v>
      </c>
      <c r="F175" s="12" t="s">
        <v>368</v>
      </c>
      <c r="G175" s="11" t="s">
        <v>36</v>
      </c>
      <c r="H175" s="13">
        <v>160</v>
      </c>
      <c r="I175" s="14"/>
      <c r="J175" s="14">
        <f t="shared" si="14"/>
        <v>0</v>
      </c>
    </row>
    <row r="176" spans="1:10" ht="56.25" x14ac:dyDescent="0.2">
      <c r="A176" s="2"/>
      <c r="B176" s="11" t="s">
        <v>369</v>
      </c>
      <c r="C176" s="11" t="s">
        <v>367</v>
      </c>
      <c r="D176" s="11"/>
      <c r="E176" s="11" t="s">
        <v>84</v>
      </c>
      <c r="F176" s="12" t="s">
        <v>370</v>
      </c>
      <c r="G176" s="11" t="s">
        <v>36</v>
      </c>
      <c r="H176" s="13">
        <v>70</v>
      </c>
      <c r="I176" s="14"/>
      <c r="J176" s="14">
        <f t="shared" si="14"/>
        <v>0</v>
      </c>
    </row>
    <row r="177" spans="1:10" x14ac:dyDescent="0.2">
      <c r="A177" s="2"/>
      <c r="B177" s="15"/>
      <c r="C177" s="15"/>
      <c r="D177" s="15"/>
      <c r="E177" s="15"/>
      <c r="F177" s="15" t="s">
        <v>371</v>
      </c>
      <c r="G177" s="15"/>
      <c r="H177" s="15"/>
      <c r="I177" s="15"/>
      <c r="J177" s="16">
        <f>J172+J173+J174+J175+J176</f>
        <v>0</v>
      </c>
    </row>
    <row r="178" spans="1:10" ht="22.5" x14ac:dyDescent="0.2">
      <c r="A178" s="2"/>
      <c r="B178" s="7"/>
      <c r="C178" s="7"/>
      <c r="D178" s="7"/>
      <c r="E178" s="7"/>
      <c r="F178" s="6" t="s">
        <v>372</v>
      </c>
      <c r="G178" s="5"/>
      <c r="H178" s="7"/>
      <c r="I178" s="7"/>
      <c r="J178" s="7"/>
    </row>
    <row r="179" spans="1:10" ht="33.75" x14ac:dyDescent="0.2">
      <c r="A179" s="2"/>
      <c r="B179" s="11" t="s">
        <v>373</v>
      </c>
      <c r="C179" s="11" t="s">
        <v>374</v>
      </c>
      <c r="D179" s="11"/>
      <c r="E179" s="11"/>
      <c r="F179" s="12" t="s">
        <v>375</v>
      </c>
      <c r="G179" s="11" t="s">
        <v>36</v>
      </c>
      <c r="H179" s="13">
        <v>20</v>
      </c>
      <c r="I179" s="14"/>
      <c r="J179" s="14">
        <f>H179*I179</f>
        <v>0</v>
      </c>
    </row>
    <row r="180" spans="1:10" ht="78.75" x14ac:dyDescent="0.2">
      <c r="A180" s="2"/>
      <c r="B180" s="11" t="s">
        <v>376</v>
      </c>
      <c r="C180" s="11" t="s">
        <v>178</v>
      </c>
      <c r="D180" s="11"/>
      <c r="E180" s="11" t="s">
        <v>179</v>
      </c>
      <c r="F180" s="12" t="s">
        <v>180</v>
      </c>
      <c r="G180" s="11" t="s">
        <v>30</v>
      </c>
      <c r="H180" s="13">
        <v>230</v>
      </c>
      <c r="I180" s="14"/>
      <c r="J180" s="14">
        <f t="shared" ref="J180:J190" si="15">H180*I180</f>
        <v>0</v>
      </c>
    </row>
    <row r="181" spans="1:10" ht="45" x14ac:dyDescent="0.2">
      <c r="A181" s="2"/>
      <c r="B181" s="11" t="s">
        <v>377</v>
      </c>
      <c r="C181" s="11" t="s">
        <v>76</v>
      </c>
      <c r="D181" s="11"/>
      <c r="E181" s="11" t="s">
        <v>77</v>
      </c>
      <c r="F181" s="12" t="s">
        <v>78</v>
      </c>
      <c r="G181" s="11" t="s">
        <v>45</v>
      </c>
      <c r="H181" s="13">
        <v>138</v>
      </c>
      <c r="I181" s="14"/>
      <c r="J181" s="14">
        <f t="shared" si="15"/>
        <v>0</v>
      </c>
    </row>
    <row r="182" spans="1:10" ht="101.25" x14ac:dyDescent="0.2">
      <c r="A182" s="2"/>
      <c r="B182" s="11" t="s">
        <v>378</v>
      </c>
      <c r="C182" s="11" t="s">
        <v>80</v>
      </c>
      <c r="D182" s="11"/>
      <c r="E182" s="11" t="s">
        <v>77</v>
      </c>
      <c r="F182" s="12" t="s">
        <v>379</v>
      </c>
      <c r="G182" s="11" t="s">
        <v>45</v>
      </c>
      <c r="H182" s="13">
        <v>138</v>
      </c>
      <c r="I182" s="14"/>
      <c r="J182" s="14">
        <f t="shared" si="15"/>
        <v>0</v>
      </c>
    </row>
    <row r="183" spans="1:10" ht="45" x14ac:dyDescent="0.2">
      <c r="A183" s="2"/>
      <c r="B183" s="11" t="s">
        <v>380</v>
      </c>
      <c r="C183" s="11" t="s">
        <v>333</v>
      </c>
      <c r="D183" s="11"/>
      <c r="E183" s="11" t="s">
        <v>190</v>
      </c>
      <c r="F183" s="12" t="s">
        <v>334</v>
      </c>
      <c r="G183" s="11" t="s">
        <v>30</v>
      </c>
      <c r="H183" s="13">
        <v>230</v>
      </c>
      <c r="I183" s="14"/>
      <c r="J183" s="14">
        <f t="shared" si="15"/>
        <v>0</v>
      </c>
    </row>
    <row r="184" spans="1:10" ht="45" x14ac:dyDescent="0.2">
      <c r="A184" s="2"/>
      <c r="B184" s="11" t="s">
        <v>381</v>
      </c>
      <c r="C184" s="11" t="s">
        <v>341</v>
      </c>
      <c r="D184" s="11"/>
      <c r="E184" s="11" t="s">
        <v>306</v>
      </c>
      <c r="F184" s="12" t="s">
        <v>382</v>
      </c>
      <c r="G184" s="11" t="s">
        <v>30</v>
      </c>
      <c r="H184" s="13">
        <v>230</v>
      </c>
      <c r="I184" s="14"/>
      <c r="J184" s="14">
        <f t="shared" si="15"/>
        <v>0</v>
      </c>
    </row>
    <row r="185" spans="1:10" ht="33.75" x14ac:dyDescent="0.2">
      <c r="A185" s="2"/>
      <c r="B185" s="11" t="s">
        <v>383</v>
      </c>
      <c r="C185" s="11" t="s">
        <v>384</v>
      </c>
      <c r="D185" s="11"/>
      <c r="E185" s="11" t="s">
        <v>198</v>
      </c>
      <c r="F185" s="12" t="s">
        <v>385</v>
      </c>
      <c r="G185" s="11" t="s">
        <v>30</v>
      </c>
      <c r="H185" s="13">
        <v>230</v>
      </c>
      <c r="I185" s="14"/>
      <c r="J185" s="14">
        <f t="shared" si="15"/>
        <v>0</v>
      </c>
    </row>
    <row r="186" spans="1:10" ht="33.75" x14ac:dyDescent="0.2">
      <c r="A186" s="2"/>
      <c r="B186" s="11" t="s">
        <v>386</v>
      </c>
      <c r="C186" s="11" t="s">
        <v>387</v>
      </c>
      <c r="D186" s="11"/>
      <c r="E186" s="11" t="s">
        <v>388</v>
      </c>
      <c r="F186" s="12" t="s">
        <v>389</v>
      </c>
      <c r="G186" s="11" t="s">
        <v>30</v>
      </c>
      <c r="H186" s="13">
        <v>230</v>
      </c>
      <c r="I186" s="14"/>
      <c r="J186" s="14">
        <f t="shared" si="15"/>
        <v>0</v>
      </c>
    </row>
    <row r="187" spans="1:10" ht="67.5" x14ac:dyDescent="0.2">
      <c r="A187" s="2"/>
      <c r="B187" s="11" t="s">
        <v>390</v>
      </c>
      <c r="C187" s="11" t="s">
        <v>391</v>
      </c>
      <c r="D187" s="11"/>
      <c r="E187" s="11" t="s">
        <v>194</v>
      </c>
      <c r="F187" s="12" t="s">
        <v>392</v>
      </c>
      <c r="G187" s="11" t="s">
        <v>30</v>
      </c>
      <c r="H187" s="13">
        <v>230</v>
      </c>
      <c r="I187" s="14"/>
      <c r="J187" s="14">
        <f t="shared" si="15"/>
        <v>0</v>
      </c>
    </row>
    <row r="188" spans="1:10" ht="22.5" x14ac:dyDescent="0.2">
      <c r="A188" s="2"/>
      <c r="B188" s="11" t="s">
        <v>393</v>
      </c>
      <c r="C188" s="11" t="s">
        <v>315</v>
      </c>
      <c r="D188" s="11"/>
      <c r="E188" s="11" t="s">
        <v>310</v>
      </c>
      <c r="F188" s="12" t="s">
        <v>356</v>
      </c>
      <c r="G188" s="11" t="s">
        <v>45</v>
      </c>
      <c r="H188" s="13">
        <v>8.1999999999999993</v>
      </c>
      <c r="I188" s="14"/>
      <c r="J188" s="14">
        <f t="shared" si="15"/>
        <v>0</v>
      </c>
    </row>
    <row r="189" spans="1:10" ht="33.75" x14ac:dyDescent="0.2">
      <c r="A189" s="2"/>
      <c r="B189" s="11" t="s">
        <v>394</v>
      </c>
      <c r="C189" s="11" t="s">
        <v>309</v>
      </c>
      <c r="D189" s="11"/>
      <c r="E189" s="11" t="s">
        <v>310</v>
      </c>
      <c r="F189" s="12" t="s">
        <v>311</v>
      </c>
      <c r="G189" s="11" t="s">
        <v>36</v>
      </c>
      <c r="H189" s="13">
        <v>51.5</v>
      </c>
      <c r="I189" s="14"/>
      <c r="J189" s="14">
        <f t="shared" si="15"/>
        <v>0</v>
      </c>
    </row>
    <row r="190" spans="1:10" ht="45" x14ac:dyDescent="0.2">
      <c r="A190" s="2"/>
      <c r="B190" s="11" t="s">
        <v>395</v>
      </c>
      <c r="C190" s="11" t="s">
        <v>396</v>
      </c>
      <c r="D190" s="11"/>
      <c r="E190" s="11" t="s">
        <v>310</v>
      </c>
      <c r="F190" s="12" t="s">
        <v>397</v>
      </c>
      <c r="G190" s="11" t="s">
        <v>36</v>
      </c>
      <c r="H190" s="13">
        <v>20</v>
      </c>
      <c r="I190" s="14"/>
      <c r="J190" s="14">
        <f t="shared" si="15"/>
        <v>0</v>
      </c>
    </row>
    <row r="191" spans="1:10" ht="22.5" x14ac:dyDescent="0.2">
      <c r="A191" s="2"/>
      <c r="B191" s="15"/>
      <c r="C191" s="15"/>
      <c r="D191" s="15"/>
      <c r="E191" s="15"/>
      <c r="F191" s="15" t="s">
        <v>398</v>
      </c>
      <c r="G191" s="15"/>
      <c r="H191" s="15"/>
      <c r="I191" s="15"/>
      <c r="J191" s="16">
        <f>J190+J189+J188+J187+J186+J185+J184+J183+J182+J181+J180+J179</f>
        <v>0</v>
      </c>
    </row>
    <row r="192" spans="1:10" ht="45" x14ac:dyDescent="0.2">
      <c r="A192" s="2"/>
      <c r="B192" s="7"/>
      <c r="C192" s="7"/>
      <c r="D192" s="7"/>
      <c r="E192" s="7"/>
      <c r="F192" s="6" t="s">
        <v>399</v>
      </c>
      <c r="G192" s="5"/>
      <c r="H192" s="7"/>
      <c r="I192" s="7"/>
      <c r="J192" s="7"/>
    </row>
    <row r="193" spans="1:10" ht="33.75" x14ac:dyDescent="0.2">
      <c r="A193" s="2"/>
      <c r="B193" s="11" t="s">
        <v>400</v>
      </c>
      <c r="C193" s="11" t="s">
        <v>401</v>
      </c>
      <c r="D193" s="11"/>
      <c r="E193" s="11" t="s">
        <v>28</v>
      </c>
      <c r="F193" s="12" t="s">
        <v>402</v>
      </c>
      <c r="G193" s="11" t="s">
        <v>113</v>
      </c>
      <c r="H193" s="13">
        <v>21</v>
      </c>
      <c r="I193" s="14"/>
      <c r="J193" s="14">
        <f>H193*I193</f>
        <v>0</v>
      </c>
    </row>
    <row r="194" spans="1:10" ht="22.5" x14ac:dyDescent="0.2">
      <c r="A194" s="2"/>
      <c r="B194" s="11" t="s">
        <v>403</v>
      </c>
      <c r="C194" s="11" t="s">
        <v>404</v>
      </c>
      <c r="D194" s="11"/>
      <c r="E194" s="11" t="s">
        <v>28</v>
      </c>
      <c r="F194" s="12" t="s">
        <v>405</v>
      </c>
      <c r="G194" s="11" t="s">
        <v>113</v>
      </c>
      <c r="H194" s="13">
        <v>6</v>
      </c>
      <c r="I194" s="14"/>
      <c r="J194" s="14">
        <f t="shared" ref="J194:J203" si="16">H194*I194</f>
        <v>0</v>
      </c>
    </row>
    <row r="195" spans="1:10" ht="22.5" x14ac:dyDescent="0.2">
      <c r="A195" s="2"/>
      <c r="B195" s="11" t="s">
        <v>406</v>
      </c>
      <c r="C195" s="11" t="s">
        <v>407</v>
      </c>
      <c r="D195" s="11"/>
      <c r="E195" s="11" t="s">
        <v>28</v>
      </c>
      <c r="F195" s="12" t="s">
        <v>408</v>
      </c>
      <c r="G195" s="11" t="s">
        <v>113</v>
      </c>
      <c r="H195" s="13">
        <v>21</v>
      </c>
      <c r="I195" s="14"/>
      <c r="J195" s="14">
        <f t="shared" si="16"/>
        <v>0</v>
      </c>
    </row>
    <row r="196" spans="1:10" ht="56.25" x14ac:dyDescent="0.2">
      <c r="A196" s="2"/>
      <c r="B196" s="11" t="s">
        <v>409</v>
      </c>
      <c r="C196" s="11" t="s">
        <v>410</v>
      </c>
      <c r="D196" s="11"/>
      <c r="E196" s="11" t="s">
        <v>411</v>
      </c>
      <c r="F196" s="12" t="s">
        <v>412</v>
      </c>
      <c r="G196" s="11" t="s">
        <v>113</v>
      </c>
      <c r="H196" s="13">
        <v>6</v>
      </c>
      <c r="I196" s="14"/>
      <c r="J196" s="14">
        <f t="shared" si="16"/>
        <v>0</v>
      </c>
    </row>
    <row r="197" spans="1:10" ht="22.5" x14ac:dyDescent="0.2">
      <c r="A197" s="2"/>
      <c r="B197" s="11" t="s">
        <v>413</v>
      </c>
      <c r="C197" s="11" t="s">
        <v>414</v>
      </c>
      <c r="D197" s="11"/>
      <c r="E197" s="11" t="s">
        <v>411</v>
      </c>
      <c r="F197" s="12" t="s">
        <v>415</v>
      </c>
      <c r="G197" s="11" t="s">
        <v>113</v>
      </c>
      <c r="H197" s="13">
        <v>35</v>
      </c>
      <c r="I197" s="14"/>
      <c r="J197" s="14">
        <f t="shared" si="16"/>
        <v>0</v>
      </c>
    </row>
    <row r="198" spans="1:10" ht="33.75" x14ac:dyDescent="0.2">
      <c r="A198" s="2"/>
      <c r="B198" s="11" t="s">
        <v>416</v>
      </c>
      <c r="C198" s="11" t="s">
        <v>417</v>
      </c>
      <c r="D198" s="11"/>
      <c r="E198" s="11" t="s">
        <v>411</v>
      </c>
      <c r="F198" s="12" t="s">
        <v>418</v>
      </c>
      <c r="G198" s="11" t="s">
        <v>113</v>
      </c>
      <c r="H198" s="13">
        <v>39</v>
      </c>
      <c r="I198" s="14"/>
      <c r="J198" s="14">
        <f t="shared" si="16"/>
        <v>0</v>
      </c>
    </row>
    <row r="199" spans="1:10" ht="33.75" x14ac:dyDescent="0.2">
      <c r="A199" s="2"/>
      <c r="B199" s="11" t="s">
        <v>419</v>
      </c>
      <c r="C199" s="11" t="s">
        <v>420</v>
      </c>
      <c r="D199" s="11"/>
      <c r="E199" s="11" t="s">
        <v>411</v>
      </c>
      <c r="F199" s="12" t="s">
        <v>421</v>
      </c>
      <c r="G199" s="11" t="s">
        <v>113</v>
      </c>
      <c r="H199" s="13">
        <v>5</v>
      </c>
      <c r="I199" s="14"/>
      <c r="J199" s="14">
        <f t="shared" si="16"/>
        <v>0</v>
      </c>
    </row>
    <row r="200" spans="1:10" ht="33.75" x14ac:dyDescent="0.2">
      <c r="A200" s="2"/>
      <c r="B200" s="11" t="s">
        <v>422</v>
      </c>
      <c r="C200" s="11" t="s">
        <v>420</v>
      </c>
      <c r="D200" s="11"/>
      <c r="E200" s="11" t="s">
        <v>411</v>
      </c>
      <c r="F200" s="12" t="s">
        <v>423</v>
      </c>
      <c r="G200" s="11" t="s">
        <v>113</v>
      </c>
      <c r="H200" s="13">
        <v>2</v>
      </c>
      <c r="I200" s="14"/>
      <c r="J200" s="14">
        <f t="shared" si="16"/>
        <v>0</v>
      </c>
    </row>
    <row r="201" spans="1:10" ht="22.5" x14ac:dyDescent="0.2">
      <c r="A201" s="2"/>
      <c r="B201" s="11" t="s">
        <v>424</v>
      </c>
      <c r="C201" s="11" t="s">
        <v>425</v>
      </c>
      <c r="D201" s="11"/>
      <c r="E201" s="11" t="s">
        <v>28</v>
      </c>
      <c r="F201" s="12" t="s">
        <v>426</v>
      </c>
      <c r="G201" s="11" t="s">
        <v>36</v>
      </c>
      <c r="H201" s="13">
        <v>81</v>
      </c>
      <c r="I201" s="14"/>
      <c r="J201" s="14">
        <f t="shared" si="16"/>
        <v>0</v>
      </c>
    </row>
    <row r="202" spans="1:10" ht="33.75" x14ac:dyDescent="0.2">
      <c r="A202" s="2"/>
      <c r="B202" s="11" t="s">
        <v>427</v>
      </c>
      <c r="C202" s="11" t="s">
        <v>31</v>
      </c>
      <c r="D202" s="11"/>
      <c r="E202" s="11" t="s">
        <v>411</v>
      </c>
      <c r="F202" s="12" t="s">
        <v>428</v>
      </c>
      <c r="G202" s="11" t="s">
        <v>429</v>
      </c>
      <c r="H202" s="13">
        <v>180</v>
      </c>
      <c r="I202" s="14"/>
      <c r="J202" s="14">
        <f t="shared" si="16"/>
        <v>0</v>
      </c>
    </row>
    <row r="203" spans="1:10" ht="33.75" x14ac:dyDescent="0.2">
      <c r="A203" s="2"/>
      <c r="B203" s="11" t="s">
        <v>430</v>
      </c>
      <c r="C203" s="11" t="s">
        <v>431</v>
      </c>
      <c r="D203" s="11"/>
      <c r="E203" s="11" t="s">
        <v>411</v>
      </c>
      <c r="F203" s="12" t="s">
        <v>432</v>
      </c>
      <c r="G203" s="11" t="s">
        <v>30</v>
      </c>
      <c r="H203" s="13">
        <v>28</v>
      </c>
      <c r="I203" s="14"/>
      <c r="J203" s="14">
        <f t="shared" si="16"/>
        <v>0</v>
      </c>
    </row>
    <row r="204" spans="1:10" ht="45" x14ac:dyDescent="0.2">
      <c r="A204" s="2"/>
      <c r="B204" s="15"/>
      <c r="C204" s="15"/>
      <c r="D204" s="15"/>
      <c r="E204" s="15"/>
      <c r="F204" s="15" t="s">
        <v>433</v>
      </c>
      <c r="G204" s="15"/>
      <c r="H204" s="15"/>
      <c r="I204" s="15"/>
      <c r="J204" s="16">
        <f>J203+J202+J201+J200+J199+J198+J197+J196+J195+J194+J193</f>
        <v>0</v>
      </c>
    </row>
    <row r="205" spans="1:10" ht="22.5" x14ac:dyDescent="0.2">
      <c r="A205" s="2"/>
      <c r="B205" s="7"/>
      <c r="C205" s="7"/>
      <c r="D205" s="7"/>
      <c r="E205" s="7"/>
      <c r="F205" s="6" t="s">
        <v>434</v>
      </c>
      <c r="G205" s="5"/>
      <c r="H205" s="7"/>
      <c r="I205" s="7"/>
      <c r="J205" s="7"/>
    </row>
    <row r="206" spans="1:10" ht="45" x14ac:dyDescent="0.2">
      <c r="A206" s="2"/>
      <c r="B206" s="11" t="s">
        <v>435</v>
      </c>
      <c r="C206" s="11" t="s">
        <v>436</v>
      </c>
      <c r="D206" s="11"/>
      <c r="E206" s="11" t="s">
        <v>95</v>
      </c>
      <c r="F206" s="12" t="s">
        <v>437</v>
      </c>
      <c r="G206" s="11" t="s">
        <v>36</v>
      </c>
      <c r="H206" s="13">
        <v>35</v>
      </c>
      <c r="I206" s="14"/>
      <c r="J206" s="14">
        <f>H206*I206</f>
        <v>0</v>
      </c>
    </row>
    <row r="207" spans="1:10" ht="56.25" x14ac:dyDescent="0.2">
      <c r="A207" s="2"/>
      <c r="B207" s="11" t="s">
        <v>438</v>
      </c>
      <c r="C207" s="11" t="s">
        <v>436</v>
      </c>
      <c r="D207" s="11"/>
      <c r="E207" s="11" t="s">
        <v>95</v>
      </c>
      <c r="F207" s="12" t="s">
        <v>439</v>
      </c>
      <c r="G207" s="11" t="s">
        <v>36</v>
      </c>
      <c r="H207" s="13">
        <v>9</v>
      </c>
      <c r="I207" s="14"/>
      <c r="J207" s="14">
        <f>H207*I207</f>
        <v>0</v>
      </c>
    </row>
    <row r="208" spans="1:10" x14ac:dyDescent="0.2">
      <c r="A208" s="2"/>
      <c r="B208" s="15"/>
      <c r="C208" s="15"/>
      <c r="D208" s="15"/>
      <c r="E208" s="15"/>
      <c r="F208" s="15" t="s">
        <v>440</v>
      </c>
      <c r="G208" s="15"/>
      <c r="H208" s="15"/>
      <c r="I208" s="15"/>
      <c r="J208" s="16">
        <f>J206+J207</f>
        <v>0</v>
      </c>
    </row>
    <row r="209" spans="1:10" x14ac:dyDescent="0.2">
      <c r="A209" s="2"/>
      <c r="B209" s="7"/>
      <c r="C209" s="7"/>
      <c r="D209" s="7"/>
      <c r="E209" s="7"/>
      <c r="F209" s="6" t="s">
        <v>441</v>
      </c>
      <c r="G209" s="5"/>
      <c r="H209" s="7"/>
      <c r="I209" s="7"/>
      <c r="J209" s="7"/>
    </row>
    <row r="210" spans="1:10" ht="45" x14ac:dyDescent="0.2">
      <c r="A210" s="2"/>
      <c r="B210" s="11" t="s">
        <v>442</v>
      </c>
      <c r="C210" s="11" t="s">
        <v>76</v>
      </c>
      <c r="D210" s="11"/>
      <c r="E210" s="11" t="s">
        <v>77</v>
      </c>
      <c r="F210" s="12" t="s">
        <v>78</v>
      </c>
      <c r="G210" s="11" t="s">
        <v>45</v>
      </c>
      <c r="H210" s="13">
        <v>1000</v>
      </c>
      <c r="I210" s="14"/>
      <c r="J210" s="14">
        <f>H210*I210</f>
        <v>0</v>
      </c>
    </row>
    <row r="211" spans="1:10" ht="90" x14ac:dyDescent="0.2">
      <c r="A211" s="2"/>
      <c r="B211" s="11" t="s">
        <v>443</v>
      </c>
      <c r="C211" s="11" t="s">
        <v>80</v>
      </c>
      <c r="D211" s="11"/>
      <c r="E211" s="11" t="s">
        <v>77</v>
      </c>
      <c r="F211" s="12" t="s">
        <v>331</v>
      </c>
      <c r="G211" s="11" t="s">
        <v>45</v>
      </c>
      <c r="H211" s="13">
        <v>1000</v>
      </c>
      <c r="I211" s="14"/>
      <c r="J211" s="14">
        <f t="shared" ref="J211:J218" si="17">H211*I211</f>
        <v>0</v>
      </c>
    </row>
    <row r="212" spans="1:10" ht="33.75" x14ac:dyDescent="0.2">
      <c r="A212" s="2"/>
      <c r="B212" s="11" t="s">
        <v>444</v>
      </c>
      <c r="C212" s="11" t="s">
        <v>445</v>
      </c>
      <c r="D212" s="11"/>
      <c r="E212" s="11" t="s">
        <v>446</v>
      </c>
      <c r="F212" s="12" t="s">
        <v>447</v>
      </c>
      <c r="G212" s="11" t="s">
        <v>113</v>
      </c>
      <c r="H212" s="13">
        <v>6</v>
      </c>
      <c r="I212" s="14"/>
      <c r="J212" s="14">
        <f t="shared" si="17"/>
        <v>0</v>
      </c>
    </row>
    <row r="213" spans="1:10" ht="33.75" x14ac:dyDescent="0.2">
      <c r="A213" s="2"/>
      <c r="B213" s="11" t="s">
        <v>448</v>
      </c>
      <c r="C213" s="11" t="s">
        <v>449</v>
      </c>
      <c r="D213" s="11"/>
      <c r="E213" s="11" t="s">
        <v>446</v>
      </c>
      <c r="F213" s="12" t="s">
        <v>450</v>
      </c>
      <c r="G213" s="11" t="s">
        <v>97</v>
      </c>
      <c r="H213" s="13">
        <v>45</v>
      </c>
      <c r="I213" s="14"/>
      <c r="J213" s="14">
        <f t="shared" si="17"/>
        <v>0</v>
      </c>
    </row>
    <row r="214" spans="1:10" ht="90" x14ac:dyDescent="0.2">
      <c r="A214" s="2"/>
      <c r="B214" s="11" t="s">
        <v>451</v>
      </c>
      <c r="C214" s="11" t="s">
        <v>452</v>
      </c>
      <c r="D214" s="11"/>
      <c r="E214" s="11" t="s">
        <v>446</v>
      </c>
      <c r="F214" s="12" t="s">
        <v>453</v>
      </c>
      <c r="G214" s="11" t="s">
        <v>36</v>
      </c>
      <c r="H214" s="13">
        <v>2000</v>
      </c>
      <c r="I214" s="14"/>
      <c r="J214" s="14">
        <f t="shared" si="17"/>
        <v>0</v>
      </c>
    </row>
    <row r="215" spans="1:10" ht="45" x14ac:dyDescent="0.2">
      <c r="A215" s="2"/>
      <c r="B215" s="11" t="s">
        <v>454</v>
      </c>
      <c r="C215" s="11" t="s">
        <v>31</v>
      </c>
      <c r="D215" s="11"/>
      <c r="E215" s="11" t="s">
        <v>446</v>
      </c>
      <c r="F215" s="12" t="s">
        <v>455</v>
      </c>
      <c r="G215" s="11"/>
      <c r="H215" s="13">
        <v>2000</v>
      </c>
      <c r="I215" s="14"/>
      <c r="J215" s="14">
        <f t="shared" si="17"/>
        <v>0</v>
      </c>
    </row>
    <row r="216" spans="1:10" ht="33.75" x14ac:dyDescent="0.2">
      <c r="A216" s="2"/>
      <c r="B216" s="11" t="s">
        <v>456</v>
      </c>
      <c r="C216" s="11" t="s">
        <v>31</v>
      </c>
      <c r="D216" s="11"/>
      <c r="E216" s="11" t="s">
        <v>446</v>
      </c>
      <c r="F216" s="12" t="s">
        <v>457</v>
      </c>
      <c r="G216" s="11" t="s">
        <v>36</v>
      </c>
      <c r="H216" s="13">
        <v>260</v>
      </c>
      <c r="I216" s="14"/>
      <c r="J216" s="14">
        <f t="shared" si="17"/>
        <v>0</v>
      </c>
    </row>
    <row r="217" spans="1:10" ht="33.75" x14ac:dyDescent="0.2">
      <c r="A217" s="2"/>
      <c r="B217" s="11" t="s">
        <v>458</v>
      </c>
      <c r="C217" s="11" t="s">
        <v>31</v>
      </c>
      <c r="D217" s="11"/>
      <c r="E217" s="11" t="s">
        <v>446</v>
      </c>
      <c r="F217" s="12" t="s">
        <v>459</v>
      </c>
      <c r="G217" s="11" t="s">
        <v>36</v>
      </c>
      <c r="H217" s="13">
        <v>2000</v>
      </c>
      <c r="I217" s="14"/>
      <c r="J217" s="14">
        <f t="shared" si="17"/>
        <v>0</v>
      </c>
    </row>
    <row r="218" spans="1:10" ht="22.5" x14ac:dyDescent="0.2">
      <c r="A218" s="2"/>
      <c r="B218" s="11" t="s">
        <v>460</v>
      </c>
      <c r="C218" s="11" t="s">
        <v>102</v>
      </c>
      <c r="D218" s="11"/>
      <c r="E218" s="11" t="s">
        <v>95</v>
      </c>
      <c r="F218" s="12" t="s">
        <v>103</v>
      </c>
      <c r="G218" s="11" t="s">
        <v>45</v>
      </c>
      <c r="H218" s="13">
        <v>800</v>
      </c>
      <c r="I218" s="14"/>
      <c r="J218" s="14">
        <f t="shared" si="17"/>
        <v>0</v>
      </c>
    </row>
    <row r="219" spans="1:10" ht="45" x14ac:dyDescent="0.2">
      <c r="A219" s="2"/>
      <c r="B219" s="11" t="s">
        <v>461</v>
      </c>
      <c r="C219" s="11" t="s">
        <v>105</v>
      </c>
      <c r="D219" s="11"/>
      <c r="E219" s="11" t="s">
        <v>88</v>
      </c>
      <c r="F219" s="12" t="s">
        <v>106</v>
      </c>
      <c r="G219" s="11" t="s">
        <v>45</v>
      </c>
      <c r="H219" s="13">
        <v>800</v>
      </c>
      <c r="I219" s="14"/>
      <c r="J219" s="14">
        <f>H219*I219</f>
        <v>0</v>
      </c>
    </row>
    <row r="220" spans="1:10" x14ac:dyDescent="0.2">
      <c r="A220" s="2"/>
      <c r="B220" s="15"/>
      <c r="C220" s="15"/>
      <c r="D220" s="15"/>
      <c r="E220" s="15"/>
      <c r="F220" s="15" t="s">
        <v>462</v>
      </c>
      <c r="G220" s="15"/>
      <c r="H220" s="15"/>
      <c r="I220" s="15"/>
      <c r="J220" s="16">
        <f>J219+J218+J217+J216+J215+J214+J213+J212+J211+J210</f>
        <v>0</v>
      </c>
    </row>
    <row r="221" spans="1:10" ht="22.5" x14ac:dyDescent="0.2">
      <c r="A221" s="2"/>
      <c r="B221" s="7"/>
      <c r="C221" s="7"/>
      <c r="D221" s="7"/>
      <c r="E221" s="7"/>
      <c r="F221" s="6" t="s">
        <v>463</v>
      </c>
      <c r="G221" s="5"/>
      <c r="H221" s="7"/>
      <c r="I221" s="7"/>
      <c r="J221" s="7"/>
    </row>
    <row r="222" spans="1:10" ht="33.75" x14ac:dyDescent="0.2">
      <c r="A222" s="2"/>
      <c r="B222" s="11" t="s">
        <v>464</v>
      </c>
      <c r="C222" s="11" t="s">
        <v>31</v>
      </c>
      <c r="D222" s="11"/>
      <c r="E222" s="11"/>
      <c r="F222" s="12" t="s">
        <v>465</v>
      </c>
      <c r="G222" s="11" t="s">
        <v>113</v>
      </c>
      <c r="H222" s="13">
        <v>12</v>
      </c>
      <c r="I222" s="14"/>
      <c r="J222" s="14">
        <f>H222*I222</f>
        <v>0</v>
      </c>
    </row>
    <row r="223" spans="1:10" ht="67.5" x14ac:dyDescent="0.2">
      <c r="A223" s="2"/>
      <c r="B223" s="11" t="s">
        <v>466</v>
      </c>
      <c r="C223" s="11" t="s">
        <v>31</v>
      </c>
      <c r="D223" s="11"/>
      <c r="E223" s="11"/>
      <c r="F223" s="12" t="s">
        <v>467</v>
      </c>
      <c r="G223" s="11" t="s">
        <v>113</v>
      </c>
      <c r="H223" s="13">
        <v>12</v>
      </c>
      <c r="I223" s="14"/>
      <c r="J223" s="14">
        <f>H223*I223</f>
        <v>0</v>
      </c>
    </row>
    <row r="224" spans="1:10" ht="22.5" x14ac:dyDescent="0.2">
      <c r="A224" s="2"/>
      <c r="B224" s="15"/>
      <c r="C224" s="15"/>
      <c r="D224" s="15"/>
      <c r="E224" s="15"/>
      <c r="F224" s="15" t="s">
        <v>468</v>
      </c>
      <c r="G224" s="15"/>
      <c r="H224" s="15"/>
      <c r="I224" s="15"/>
      <c r="J224" s="16">
        <f>J222+J223</f>
        <v>0</v>
      </c>
    </row>
    <row r="225" spans="1:10" x14ac:dyDescent="0.2">
      <c r="A225" s="2"/>
      <c r="B225" s="17"/>
      <c r="C225" s="17"/>
      <c r="D225" s="17"/>
      <c r="E225" s="17"/>
      <c r="F225" s="17" t="s">
        <v>469</v>
      </c>
      <c r="G225" s="17"/>
      <c r="H225" s="17"/>
      <c r="I225" s="17"/>
      <c r="J225" s="18">
        <f>J224+J220+J208+J204+J191+J177+J170+J117+J108+J95+J74+J32</f>
        <v>0</v>
      </c>
    </row>
    <row r="226" spans="1:10" x14ac:dyDescent="0.2">
      <c r="A226" s="2"/>
      <c r="B226" s="19"/>
      <c r="C226" s="19"/>
      <c r="D226" s="19"/>
      <c r="E226" s="19"/>
      <c r="F226" s="19" t="s">
        <v>470</v>
      </c>
      <c r="G226" s="19"/>
      <c r="H226" s="19"/>
      <c r="I226" s="19"/>
      <c r="J226" s="20">
        <f>J225*0.23</f>
        <v>0</v>
      </c>
    </row>
    <row r="227" spans="1:10" x14ac:dyDescent="0.2">
      <c r="A227" s="2"/>
      <c r="B227" s="21"/>
      <c r="C227" s="21"/>
      <c r="D227" s="21"/>
      <c r="E227" s="21"/>
      <c r="F227" s="21" t="s">
        <v>471</v>
      </c>
      <c r="G227" s="21"/>
      <c r="H227" s="21"/>
      <c r="I227" s="21"/>
      <c r="J227" s="22">
        <f>J225*1.23</f>
        <v>0</v>
      </c>
    </row>
    <row r="229" spans="1:10" ht="12.75" customHeight="1" x14ac:dyDescent="0.2">
      <c r="C229" s="30"/>
      <c r="D229" s="30"/>
    </row>
    <row r="230" spans="1:10" ht="12.75" customHeight="1" x14ac:dyDescent="0.2">
      <c r="C230" s="26" t="s">
        <v>474</v>
      </c>
      <c r="D230" s="26"/>
      <c r="H230" s="28" t="s">
        <v>475</v>
      </c>
      <c r="I230" s="29"/>
      <c r="J230" s="29"/>
    </row>
    <row r="231" spans="1:10" ht="73.5" customHeight="1" x14ac:dyDescent="0.2">
      <c r="C231" s="27"/>
      <c r="D231" s="27"/>
      <c r="H231" s="29"/>
      <c r="I231" s="29"/>
      <c r="J231" s="29"/>
    </row>
  </sheetData>
  <mergeCells count="8">
    <mergeCell ref="H2:J2"/>
    <mergeCell ref="C230:D231"/>
    <mergeCell ref="H230:J231"/>
    <mergeCell ref="C229:D229"/>
    <mergeCell ref="B5:J5"/>
    <mergeCell ref="B3:J3"/>
    <mergeCell ref="B4:J4"/>
    <mergeCell ref="B6:J6"/>
  </mergeCells>
  <pageMargins left="0.39370078740157499" right="0.39370078740157499" top="0.39370078740157499" bottom="0.39370078740157499" header="0" footer="0"/>
  <pageSetup paperSize="9" fitToWidth="0" fitToHeight="0" orientation="portrait" r:id="rId1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uproszczony</vt:lpstr>
      <vt:lpstr>'Kosztorys uproszczony'!Tytuły_wydruku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</cp:lastModifiedBy>
  <dcterms:created xsi:type="dcterms:W3CDTF">2021-07-23T08:45:07Z</dcterms:created>
  <dcterms:modified xsi:type="dcterms:W3CDTF">2022-03-09T10:40:30Z</dcterms:modified>
</cp:coreProperties>
</file>